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firstSheet="2" activeTab="2"/>
  </bookViews>
  <sheets>
    <sheet name="BVC 2018 Anexa 1 " sheetId="1" state="hidden" r:id="rId1"/>
    <sheet name="Anexa 1 rectif aug 2018" sheetId="2" state="hidden" r:id="rId2"/>
    <sheet name="Anexa 1 rectif dec 2019" sheetId="3" r:id="rId3"/>
    <sheet name="Anexa 2 rectificata aug 2018" sheetId="4" state="hidden" r:id="rId4"/>
    <sheet name="Anexa 2 rectif dec 2019" sheetId="5" state="hidden" r:id="rId5"/>
    <sheet name="Anexa 4 -rectif sept 2019" sheetId="6" state="hidden" r:id="rId6"/>
    <sheet name="BVC 2018 Anexa 3" sheetId="7" state="hidden" r:id="rId7"/>
    <sheet name="BVC 2018 Anexa 4" sheetId="8" state="hidden" r:id="rId8"/>
    <sheet name="Anexa 4 rectif aug" sheetId="9" state="hidden" r:id="rId9"/>
    <sheet name="BVC 2018 Anexa 5" sheetId="10" state="hidden" r:id="rId10"/>
  </sheets>
  <definedNames>
    <definedName name="_xlnm.Print_Titles" localSheetId="0">'BVC 2018 Anexa 1 '!$9:$11</definedName>
    <definedName name="_xlnm.Print_Titles" localSheetId="7">'BVC 2018 Anexa 4'!$5:$6</definedName>
    <definedName name="_xlnm.Print_Area" localSheetId="1">'Anexa 1 rectif aug 2018'!$A$1:$M$109</definedName>
    <definedName name="_xlnm.Print_Area" localSheetId="2">'Anexa 1 rectif dec 2019'!$A$1:$M$96</definedName>
    <definedName name="_xlnm.Print_Area" localSheetId="4">'Anexa 2 rectif dec 2019'!$A$1:$S$190</definedName>
    <definedName name="_xlnm.Print_Area" localSheetId="3">'Anexa 2 rectificata aug 2018'!$A$1:$U$190</definedName>
    <definedName name="_xlnm.Print_Area" localSheetId="5">'Anexa 4 -rectif sept 2019'!$A$1:$H$89</definedName>
    <definedName name="_xlnm.Print_Area" localSheetId="0">'BVC 2018 Anexa 1 '!$A$1:$M$77</definedName>
    <definedName name="_xlnm.Print_Area" localSheetId="7">'BVC 2018 Anexa 4'!$A$1:$I$84</definedName>
  </definedNames>
  <calcPr fullCalcOnLoad="1"/>
</workbook>
</file>

<file path=xl/sharedStrings.xml><?xml version="1.0" encoding="utf-8"?>
<sst xmlns="http://schemas.openxmlformats.org/spreadsheetml/2006/main" count="1394" uniqueCount="468">
  <si>
    <t>Aprobat</t>
  </si>
  <si>
    <t>Realizat</t>
  </si>
  <si>
    <t>Trim I</t>
  </si>
  <si>
    <t>Trim II</t>
  </si>
  <si>
    <t>Trim III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</si>
  <si>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</si>
  <si>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</si>
  <si>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</si>
  <si>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</si>
  <si>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</si>
  <si>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</si>
  <si>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</si>
  <si>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</si>
  <si>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</si>
  <si>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</si>
  <si>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</si>
  <si>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</si>
  <si>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</si>
  <si>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</si>
  <si>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</si>
  <si>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</si>
  <si>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</si>
  <si>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</si>
  <si>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</si>
  <si>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</si>
  <si>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</si>
  <si>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</si>
  <si>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</si>
  <si>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</si>
  <si>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</si>
  <si>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</si>
  <si>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</si>
  <si>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</si>
  <si>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</si>
  <si>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</si>
  <si>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</si>
  <si>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</si>
  <si>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</si>
  <si>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</si>
  <si>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</si>
  <si>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</si>
  <si>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</si>
  <si>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</si>
  <si>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</si>
  <si>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</si>
  <si>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</si>
  <si>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</si>
  <si>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</si>
  <si>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</si>
  <si>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</si>
  <si>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</si>
  <si>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</si>
  <si>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</si>
  <si>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</si>
  <si>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</si>
  <si>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</si>
  <si>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</si>
  <si>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</si>
  <si>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</si>
  <si>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</si>
  <si>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</si>
  <si>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</si>
  <si>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</si>
  <si>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</si>
  <si>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</si>
  <si>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</si>
  <si>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</si>
  <si>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</si>
  <si>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</si>
  <si>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</si>
  <si>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</si>
  <si>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</si>
  <si>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</si>
  <si>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</si>
  <si>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</si>
  <si>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</si>
  <si>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</si>
  <si>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</si>
  <si>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</si>
  <si>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</si>
  <si>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</si>
  <si>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</si>
  <si>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</si>
  <si>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</si>
  <si>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</si>
  <si>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</si>
  <si>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</si>
  <si>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</si>
  <si>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</si>
  <si>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</si>
  <si>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</si>
  <si>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</si>
  <si>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</si>
  <si>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</si>
  <si>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</si>
  <si>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</si>
  <si>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</si>
  <si>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</si>
  <si>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</si>
  <si>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</si>
  <si>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</si>
  <si>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</si>
  <si>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</si>
  <si>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</si>
  <si>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</si>
  <si>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</si>
  <si>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</si>
  <si>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</si>
  <si>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</si>
  <si>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</si>
  <si>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 xml:space="preserve"> CONDUCĂTORUL COMPARTIMENTULUI         FINANCIAR-CONTABIL</t>
  </si>
  <si>
    <t>FINANCIAR CONTABIL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</si>
  <si>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</si>
  <si>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</si>
  <si>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</si>
  <si>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</si>
  <si>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</si>
  <si>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</si>
  <si>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</si>
  <si>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</si>
  <si>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</si>
  <si>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</si>
  <si>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</si>
  <si>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</si>
  <si>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</si>
  <si>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</si>
  <si>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</si>
  <si>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</si>
  <si>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</si>
  <si>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</si>
  <si>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</si>
  <si>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</si>
  <si>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</si>
  <si>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</si>
  <si>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</si>
  <si>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</si>
  <si>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</si>
  <si>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</si>
  <si>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</si>
  <si>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</si>
  <si>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</si>
  <si>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</si>
  <si>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</si>
  <si>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</si>
  <si>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</si>
  <si>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</si>
  <si>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</si>
  <si>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</si>
  <si>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</si>
  <si>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</si>
  <si>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</si>
  <si>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</si>
  <si>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</si>
  <si>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</si>
  <si>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</si>
  <si>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</si>
  <si>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</si>
  <si>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</si>
  <si>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</si>
  <si>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</si>
  <si>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</si>
  <si>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</si>
  <si>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</si>
  <si>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</si>
  <si>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</si>
  <si>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</si>
  <si>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</si>
  <si>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</si>
  <si>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</si>
  <si>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</si>
  <si>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</si>
  <si>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</si>
  <si>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</si>
  <si>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</si>
  <si>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</si>
  <si>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</si>
  <si>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</si>
  <si>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</si>
  <si>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</si>
  <si>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</si>
  <si>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</si>
  <si>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</si>
  <si>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</si>
  <si>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</si>
  <si>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</si>
  <si>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</si>
  <si>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</si>
  <si>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</si>
  <si>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</si>
  <si>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</si>
  <si>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</si>
  <si>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</si>
  <si>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</si>
  <si>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</si>
  <si>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</si>
  <si>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>Termen de realizare</t>
  </si>
  <si>
    <t>Data finalizării investiţiei</t>
  </si>
  <si>
    <t>Programul de investiţii, dotări şi sursele de finanţare</t>
  </si>
  <si>
    <t>Măsuri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</si>
  <si>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</si>
  <si>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</si>
  <si>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</si>
  <si>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</si>
  <si>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</si>
  <si>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</si>
  <si>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</si>
  <si>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</si>
  <si>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</si>
  <si>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</si>
  <si>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</si>
  <si>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</si>
  <si>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</si>
  <si>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</si>
  <si>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</si>
  <si>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</si>
  <si>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</si>
  <si>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</si>
  <si>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</si>
  <si>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</si>
  <si>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</si>
  <si>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</si>
  <si>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</si>
  <si>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</si>
  <si>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</si>
  <si>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</si>
  <si>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</si>
  <si>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</si>
  <si>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</si>
  <si>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</si>
  <si>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</si>
  <si>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</si>
  <si>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</si>
  <si>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</si>
  <si>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</si>
  <si>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</si>
  <si>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</si>
  <si>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</si>
  <si>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</si>
  <si>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</si>
  <si>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</si>
  <si>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</si>
  <si>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</si>
  <si>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</si>
  <si>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</si>
  <si>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</si>
  <si>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</si>
  <si>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</si>
  <si>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AUTORITATEA ADMINISTRAŢIEI  PUBLICE CENTRALE/LOCALE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</si>
  <si>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</si>
  <si>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</si>
  <si>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</si>
  <si>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</si>
  <si>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</si>
  <si>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</si>
  <si>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</si>
  <si>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</si>
  <si>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</si>
  <si>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</si>
  <si>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</si>
  <si>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</si>
  <si>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</si>
  <si>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</si>
  <si>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</si>
  <si>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</si>
  <si>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</si>
  <si>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</si>
  <si>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</si>
  <si>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</si>
  <si>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</si>
  <si>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</si>
  <si>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</si>
  <si>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</si>
  <si>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</si>
  <si>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</si>
  <si>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</si>
  <si>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</si>
  <si>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</si>
  <si>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</si>
  <si>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</si>
  <si>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</si>
  <si>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</si>
  <si>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</si>
  <si>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</si>
  <si>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</si>
  <si>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</si>
  <si>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</si>
  <si>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</si>
  <si>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</si>
  <si>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</si>
  <si>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</si>
  <si>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</si>
  <si>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</si>
  <si>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</si>
  <si>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</si>
  <si>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</si>
  <si>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</si>
  <si>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</si>
  <si>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</si>
  <si>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</si>
  <si>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</si>
  <si>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</si>
  <si>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</si>
  <si>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</si>
  <si>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</si>
  <si>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</si>
  <si>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</si>
  <si>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</si>
  <si>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</si>
  <si>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</si>
  <si>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</si>
  <si>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</si>
  <si>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</si>
  <si>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</si>
  <si>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</si>
  <si>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</si>
  <si>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</si>
  <si>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</si>
  <si>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</si>
  <si>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</si>
  <si>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</si>
  <si>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</si>
  <si>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</si>
  <si>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</si>
  <si>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</si>
  <si>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</si>
  <si>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</si>
  <si>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</si>
  <si>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</si>
  <si>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</si>
  <si>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</si>
  <si>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</si>
  <si>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</si>
  <si>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SC SALUBRITATE CRAIOVA SRL</t>
  </si>
  <si>
    <t>Sediul/Adresa Criova,str.Brestei,nr.129A</t>
  </si>
  <si>
    <t>Cod unic de înregistrare 27969145</t>
  </si>
  <si>
    <t>CRAIOVA,str.Brestei,nr.129A</t>
  </si>
  <si>
    <t>Cod unic de înregistrare 27969145...............................................</t>
  </si>
  <si>
    <t xml:space="preserve"> CONDUCĂTORUL UNITĂŢII,</t>
  </si>
  <si>
    <t>GINGIOVEANU DOINA</t>
  </si>
  <si>
    <t>_(denumire obiectiv)</t>
  </si>
  <si>
    <t>Suprastructuri autocompactoare sasiu Renault/4buc</t>
  </si>
  <si>
    <t>Moderniz.at.auto Str.Fluturi</t>
  </si>
  <si>
    <t>Suprastructuri autocompactoare sasiu Renault/5buc</t>
  </si>
  <si>
    <t xml:space="preserve">Suprastructuri autocompactoare </t>
  </si>
  <si>
    <t>GÎNGIOVEANU DOINA</t>
  </si>
  <si>
    <t>*Construire hala metalica atelier auto str.Fluturi,nr.48</t>
  </si>
  <si>
    <t>6a</t>
  </si>
  <si>
    <t xml:space="preserve">CONDUCĂTORUL UNITĂŢII, </t>
  </si>
  <si>
    <t>ch.de sponsorizare indomeniul medcal si sanatate</t>
  </si>
  <si>
    <t>ch. de sponsorizare in domeniile educatie, invatamant,social si sport,din care:</t>
  </si>
  <si>
    <t>pentru cluburile sportive</t>
  </si>
  <si>
    <t>ch de sponsorizare pt alte activitati</t>
  </si>
  <si>
    <t>a) cheltuieli sociale prevăzute la art. 25 din Legea nr. 227/2015(in limita art.25 alin(3)lit.b) privind Codul fiscal, cu modificările şi completările ulterioare, din care:</t>
  </si>
  <si>
    <t>Credite pt finantarea activitatii curente(soldul ramas de rambursat)</t>
  </si>
  <si>
    <t>x</t>
  </si>
  <si>
    <t>Cresterea veniturilor</t>
  </si>
  <si>
    <t>BUTARI MIHAI VLAD</t>
  </si>
  <si>
    <t>Estimări an 2019</t>
  </si>
  <si>
    <t>Prevederi an 2016</t>
  </si>
  <si>
    <t>an 2019</t>
  </si>
  <si>
    <t>Cheltuieli cu contributiile datorate de angajator</t>
  </si>
  <si>
    <t>Alte cheltuieli de exploatare</t>
  </si>
  <si>
    <t>*Rd 50=Rd 154 din Anexa 2</t>
  </si>
  <si>
    <t>Rd 51=Rd 155 din anexa 2</t>
  </si>
  <si>
    <t xml:space="preserve">Castigul mediu  lunar pe salariat (lei/persoană) determinat pe baza cheltuielilor de natură salarială * </t>
  </si>
  <si>
    <t>Productivitatea muncii în unităţi valorice pe total personal mediu recalculat cf Legii anuale a bugetului de stat(mii lei/persoană) (Rd.2/Rd.49)</t>
  </si>
  <si>
    <t>Castigul mediu lunar pe salariat (lei/persoana) determinat pe baza cheltuielilor de natura salariala , recalculat cf Legii anuale a bugetului de stat **</t>
  </si>
  <si>
    <t>Productivitatea muncii în unităţi fizice pe total personal mediu (cantitate produse finite/persoana)</t>
  </si>
  <si>
    <t>Detalierea indicatorilor economico-financiari prevăzuţi în bugetul de venituri şi cheltuieli si repartizarea  pe trimestre a acestora</t>
  </si>
  <si>
    <t>conform Hot.Ad. Generala  Nr.23 din 22.12.2017</t>
  </si>
  <si>
    <t>c) vouchere de vacanţă;</t>
  </si>
  <si>
    <t xml:space="preserve">Cheltuieli cu contributiile datorate de angajator </t>
  </si>
  <si>
    <t>D. Alte cheltuieli de exploatare (Rd.115+Rd.118+Rd.119+Rd.120+Rd.121+Rd.122), din care:</t>
  </si>
  <si>
    <r>
      <t xml:space="preserve">cheltuieli cu majorări şi penalităţi </t>
    </r>
    <r>
      <rPr>
        <b/>
        <sz val="10"/>
        <color indexed="30"/>
        <rFont val="Arial"/>
        <family val="2"/>
      </rPr>
      <t>(Rd.116+Rd.117</t>
    </r>
    <r>
      <rPr>
        <b/>
        <sz val="10"/>
        <rFont val="Arial"/>
        <family val="2"/>
      </rPr>
      <t>), din care:</t>
    </r>
  </si>
  <si>
    <r>
      <t>ajustări şi deprecieri pentru pierdere de valoare şi provizioane (</t>
    </r>
    <r>
      <rPr>
        <b/>
        <sz val="10"/>
        <color indexed="30"/>
        <rFont val="Arial"/>
        <family val="2"/>
      </rPr>
      <t>Rd.123-Rd.126</t>
    </r>
    <r>
      <rPr>
        <b/>
        <sz val="10"/>
        <rFont val="Arial"/>
        <family val="2"/>
      </rPr>
      <t>), din care:</t>
    </r>
  </si>
  <si>
    <t>cheltuieli privind dobânzile (Rd.133+Rd.134), din care:</t>
  </si>
  <si>
    <r>
      <t>Cheltuieli financiare (</t>
    </r>
    <r>
      <rPr>
        <b/>
        <sz val="10"/>
        <color indexed="30"/>
        <rFont val="Arial"/>
        <family val="2"/>
      </rPr>
      <t>Rd.132+Rd.135+Rd.138</t>
    </r>
    <r>
      <rPr>
        <b/>
        <sz val="10"/>
        <rFont val="Arial"/>
        <family val="2"/>
      </rPr>
      <t xml:space="preserve">), din care: </t>
    </r>
  </si>
  <si>
    <t>cheltuieli din diferenţe de curs valutar (Rd.136+Rd.137), din care: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</si>
  <si>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</si>
  <si>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</si>
  <si>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</si>
  <si>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</si>
  <si>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Câştigul mediu  lunar pe salariat (lei/persoană) determinat pe baza cheltuielilor de natură salarială, recalculat cf Legii anuale a bugetului de stat</t>
  </si>
  <si>
    <t>Productivitatea muncii în unităţi valorice pe total personal mediu recalculat cf Legii anuale a bugetului de stat</t>
  </si>
  <si>
    <t xml:space="preserve"> - pondere in venituri totale de exploatare =   Rd.159/Rd.2</t>
  </si>
  <si>
    <t>Prevederi an 2017</t>
  </si>
  <si>
    <t>an precedent 2017</t>
  </si>
  <si>
    <t>an curent 2018</t>
  </si>
  <si>
    <t>an 2020</t>
  </si>
  <si>
    <t>din anularea provizioanelor (Rd.128+Rd.129+Rd.130), din care:</t>
  </si>
  <si>
    <t>Castigul mediu lunar pe salariat determinat pe baza cheltuielilor de natura salariala              [(Rd.147-Rd.93-Rd98/rd.153]/12*1000</t>
  </si>
  <si>
    <t>*autocompactoare cap.max 7mc-ISUZU-dif 2017</t>
  </si>
  <si>
    <r>
      <t>*autocompactoare 20-22 mc-2 buc-l</t>
    </r>
    <r>
      <rPr>
        <b/>
        <sz val="11"/>
        <rFont val="Arial"/>
        <family val="2"/>
      </rPr>
      <t>easing</t>
    </r>
  </si>
  <si>
    <t>*autoturism Logan-2 buc/program rabla</t>
  </si>
  <si>
    <t>*autoturism Dacia Duster-1 buc</t>
  </si>
  <si>
    <t>sistem supraveghere video si sistem bariere-str.Fluturi nr.48</t>
  </si>
  <si>
    <t>masina spalat sub presiune</t>
  </si>
  <si>
    <t>alte dotari-achizitii imobilizari corporale</t>
  </si>
  <si>
    <t>*automaturatoare dotata cu buncar colectare min 7mc,aspirator frunze si lama deszapezire-DAF LF 230 Scarab/Leasing- rate +avans</t>
  </si>
  <si>
    <r>
      <t xml:space="preserve">*autoutilitara basculabila-act.salubrizare stradala-4 buc </t>
    </r>
    <r>
      <rPr>
        <b/>
        <sz val="11"/>
        <rFont val="Arial"/>
        <family val="2"/>
      </rPr>
      <t>leasing -rate +avans</t>
    </r>
  </si>
  <si>
    <t>PROIECT DE BUGET  DE  VENITURI  ŞI  CHELTUIELI  PE  ANUL 2018</t>
  </si>
  <si>
    <t xml:space="preserve"> Realizat/ Preliminat  an precedent 2017</t>
  </si>
  <si>
    <t>Propuneri  an curent 2018</t>
  </si>
  <si>
    <t>Estimări an 2020</t>
  </si>
  <si>
    <t>Influente +/-</t>
  </si>
  <si>
    <t>cheltuieli cu asigurările şi protecţia socială, fondurile speciale şi alte obligaţii legale</t>
  </si>
  <si>
    <t>alte cheltuieli de exploatare</t>
  </si>
  <si>
    <t xml:space="preserve">Propuneri rectificare    an curent  2018 </t>
  </si>
  <si>
    <t>APROBAT AN CURENT 2018 HCLM44/ 15.02.2018 Hot.AGA nr.25/22.02.2018</t>
  </si>
  <si>
    <t>Prevederi an 2019</t>
  </si>
  <si>
    <t>Prevederi an 2020</t>
  </si>
  <si>
    <t>9=7/5 x 100</t>
  </si>
  <si>
    <t>10=8/7x100</t>
  </si>
  <si>
    <t>BUGETUL DE VENITURUI SI CHELTUIELI RECTIFICAT PE ANUL 2018</t>
  </si>
  <si>
    <t>%6=5/4 x 100</t>
  </si>
  <si>
    <t xml:space="preserve"> An precedent 2017</t>
  </si>
  <si>
    <t>Realizat an 2017</t>
  </si>
  <si>
    <t xml:space="preserve"> An curent 2018</t>
  </si>
  <si>
    <t>Realizat la 30.06.2018</t>
  </si>
  <si>
    <t>Propuneri rectificare an curent 2018</t>
  </si>
  <si>
    <t>Din care:</t>
  </si>
  <si>
    <t>conform Hot.Ad. Generala  Nr.25 din 22.02.2018</t>
  </si>
  <si>
    <t>9=8/5 x 100</t>
  </si>
  <si>
    <t>10=8/6 x 100</t>
  </si>
  <si>
    <t>Trim IV</t>
  </si>
  <si>
    <t>*autospeciala 5 mc-</t>
  </si>
  <si>
    <t>DIRECTOR ECONOMIC,</t>
  </si>
  <si>
    <t>Aprobat 2018</t>
  </si>
  <si>
    <t>Rectificat 2018</t>
  </si>
  <si>
    <t>*autoutilitara basculabila IVECO-4 buc plati capital 2018 leasing</t>
  </si>
  <si>
    <t>*Autoturism Logan Plus-2 buc-Program Rabla</t>
  </si>
  <si>
    <t>*automaturatoare DAF LF 230 Scarab dotata cu buncar colectare min 7mc,aspirator frunze si lama deszapezire-plati capital 2018 Leasing</t>
  </si>
  <si>
    <t>*Remorca Bicchi -2 buc</t>
  </si>
  <si>
    <t xml:space="preserve"> An precedent 2018</t>
  </si>
  <si>
    <t xml:space="preserve"> An curent 2019</t>
  </si>
  <si>
    <t>Realizat an 2018</t>
  </si>
  <si>
    <t>Propuneri rectificare an curent 2019</t>
  </si>
  <si>
    <t>BUGETUL DE VENITURUI SI CHELTUIELI RECTIFICAT PE ANUL 2019</t>
  </si>
  <si>
    <t>Prevederi an 2021</t>
  </si>
  <si>
    <t>Aprobat 2019</t>
  </si>
  <si>
    <t>Rectificat 2019</t>
  </si>
  <si>
    <t>an 2021</t>
  </si>
  <si>
    <t>*autoutilitara basculabila IVECO-4 buc plati capital 2019 leasing</t>
  </si>
  <si>
    <t>*automaturatoare DAF LF 230 Scarab dotata cu buncar colectare min 7mc,aspirator frunze si lama deszapezire-plati capital 2019 Leasing</t>
  </si>
  <si>
    <t>*Autocompactoare 15/16 mc prevazuta cu lama deszapezire-1 buc 2019/contract 2018</t>
  </si>
  <si>
    <t>*Autocompactoare 15/16 mc prevazuta cu lama deszapezire-3 buc 2019</t>
  </si>
  <si>
    <t>*Amenajare depozit sare str.Fluturi nr.48</t>
  </si>
  <si>
    <t>Autoturism Program rabla -2 buc</t>
  </si>
  <si>
    <t>Inlocuire beton intrare sediu secundar-str.Fluturi ,nr 48-parcul auto-suprafata 500 mp</t>
  </si>
  <si>
    <t>Alte rezerve-profit reinvestit</t>
  </si>
  <si>
    <t>Container tip vestiar -depozitare materiale-salubrizare stradala</t>
  </si>
  <si>
    <t>*Autocompactoare 5-7 mc -colectare salubrizare stradala zona centrala 2 buc/1 buc 2020,1 buc 2021</t>
  </si>
  <si>
    <t>*Tractoare 45/60CP -2 buc</t>
  </si>
  <si>
    <t xml:space="preserve">*Construire instalatie alimentare cu gaze naturale Atelier auto </t>
  </si>
  <si>
    <t xml:space="preserve">  b) - profit </t>
  </si>
  <si>
    <t>*Generator ceata rece -activitatea DDD -1 buc-2019/ 2 buc 2020/1buc 2021</t>
  </si>
  <si>
    <t>*Utilaj pt spalat mecanizat zona centrala</t>
  </si>
  <si>
    <t xml:space="preserve">Alte dotari-alte achizitii imobilizari corporale </t>
  </si>
  <si>
    <t>conform Hot.Ad. Generala  Nr.362 din 27.12.2018</t>
  </si>
  <si>
    <t>conform Hot.Ad. Generala  Nr.36 din 03.10.2019</t>
  </si>
  <si>
    <t>Realizat la 30.09.2019</t>
  </si>
  <si>
    <t>APROBAT AN CURENT 2019 Hot.AGA nr.36/03.10.2019</t>
  </si>
  <si>
    <t>ANEXA</t>
  </si>
  <si>
    <t>la Hotărârea nr. 518/19.12.2019</t>
  </si>
  <si>
    <t>PREŞEDINTE DE ŞEDINŢĂ,</t>
  </si>
  <si>
    <t>BIANCA MARIA CARMEN PREDESCU</t>
  </si>
  <si>
    <t>Buget rectificat    an curent  2019</t>
  </si>
  <si>
    <t>AL S.C. SALUBRITATE CRAIOVA S.R.L.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</si>
</sst>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.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\ &quot;lei&quot;"/>
    <numFmt numFmtId="196" formatCode="0.000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30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sz val="10"/>
      <color indexed="30"/>
      <name val="Arial"/>
      <family val="2"/>
    </font>
    <font>
      <b/>
      <sz val="10"/>
      <color indexed="36"/>
      <name val="Arial"/>
      <family val="2"/>
    </font>
    <font>
      <sz val="11"/>
      <color indexed="36"/>
      <name val="Arial"/>
      <family val="2"/>
    </font>
    <font>
      <b/>
      <sz val="11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indexed="36"/>
      <name val="Arial"/>
      <family val="2"/>
    </font>
    <font>
      <b/>
      <sz val="10"/>
      <color indexed="17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7030A0"/>
      <name val="Arial"/>
      <family val="2"/>
    </font>
    <font>
      <b/>
      <sz val="10"/>
      <color rgb="FF00B0F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4" borderId="0" applyNumberFormat="0" applyBorder="0" applyAlignment="0" applyProtection="0"/>
    <xf numFmtId="0" fontId="12" fillId="20" borderId="1" applyNumberFormat="0" applyAlignment="0" applyProtection="0"/>
    <xf numFmtId="0" fontId="22" fillId="0" borderId="2" applyNumberFormat="0" applyFill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20" borderId="3" applyNumberFormat="0" applyAlignment="0" applyProtection="0"/>
    <xf numFmtId="0" fontId="21" fillId="7" borderId="1" applyNumberFormat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3" fillId="23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48" applyFont="1" applyFill="1" applyAlignment="1">
      <alignment horizontal="center" vertical="center"/>
      <protection/>
    </xf>
    <xf numFmtId="0" fontId="3" fillId="0" borderId="0" xfId="48" applyFont="1" applyFill="1" applyBorder="1" applyAlignment="1">
      <alignment vertical="center"/>
      <protection/>
    </xf>
    <xf numFmtId="0" fontId="3" fillId="0" borderId="0" xfId="48" applyFont="1" applyFill="1" applyAlignment="1">
      <alignment wrapText="1"/>
      <protection/>
    </xf>
    <xf numFmtId="0" fontId="1" fillId="0" borderId="0" xfId="48" applyFont="1" applyFill="1" applyAlignment="1">
      <alignment horizontal="center"/>
      <protection/>
    </xf>
    <xf numFmtId="0" fontId="3" fillId="0" borderId="0" xfId="48" applyFont="1" applyFill="1">
      <alignment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wrapText="1"/>
      <protection/>
    </xf>
    <xf numFmtId="0" fontId="1" fillId="0" borderId="0" xfId="48" applyFont="1" applyFill="1" applyBorder="1" applyAlignment="1">
      <alignment horizontal="center"/>
      <protection/>
    </xf>
    <xf numFmtId="0" fontId="3" fillId="0" borderId="0" xfId="48" applyFont="1" applyFill="1" applyBorder="1">
      <alignment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wrapText="1"/>
      <protection/>
    </xf>
    <xf numFmtId="0" fontId="1" fillId="0" borderId="12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wrapText="1"/>
      <protection/>
    </xf>
    <xf numFmtId="0" fontId="0" fillId="0" borderId="0" xfId="48" applyFont="1" applyFill="1" applyAlignment="1">
      <alignment wrapText="1"/>
      <protection/>
    </xf>
    <xf numFmtId="0" fontId="0" fillId="0" borderId="0" xfId="48" applyFont="1" applyFill="1" applyAlignment="1">
      <alignment horizontal="center"/>
      <protection/>
    </xf>
    <xf numFmtId="0" fontId="1" fillId="0" borderId="0" xfId="48" applyFont="1" applyFill="1" applyBorder="1">
      <alignment/>
      <protection/>
    </xf>
    <xf numFmtId="0" fontId="8" fillId="0" borderId="13" xfId="0" applyFont="1" applyBorder="1" applyAlignment="1">
      <alignment wrapText="1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48" applyFont="1" applyFill="1" applyBorder="1">
      <alignment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top" wrapText="1"/>
      <protection/>
    </xf>
    <xf numFmtId="0" fontId="3" fillId="0" borderId="0" xfId="48" applyFont="1" applyFill="1" applyAlignment="1">
      <alignment horizontal="left" vertical="center"/>
      <protection/>
    </xf>
    <xf numFmtId="0" fontId="7" fillId="0" borderId="1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 horizontal="right" vertical="center" wrapText="1"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6" fillId="24" borderId="27" xfId="0" applyFont="1" applyFill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/>
    </xf>
    <xf numFmtId="0" fontId="7" fillId="0" borderId="28" xfId="49" applyFont="1" applyFill="1" applyBorder="1" applyAlignment="1">
      <alignment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8" xfId="49" applyFont="1" applyFill="1" applyBorder="1" applyAlignment="1">
      <alignment horizontal="left" vertical="center" wrapText="1"/>
      <protection/>
    </xf>
    <xf numFmtId="0" fontId="0" fillId="0" borderId="0" xfId="48" applyFont="1" applyFill="1">
      <alignment/>
      <protection/>
    </xf>
    <xf numFmtId="0" fontId="30" fillId="0" borderId="10" xfId="48" applyFont="1" applyFill="1" applyBorder="1" applyAlignment="1">
      <alignment horizontal="center" vertical="center" wrapText="1"/>
      <protection/>
    </xf>
    <xf numFmtId="0" fontId="30" fillId="0" borderId="10" xfId="48" applyFont="1" applyFill="1" applyBorder="1" applyAlignment="1">
      <alignment horizontal="center" wrapText="1"/>
      <protection/>
    </xf>
    <xf numFmtId="0" fontId="30" fillId="0" borderId="10" xfId="48" applyFont="1" applyFill="1" applyBorder="1" applyAlignment="1">
      <alignment horizontal="center"/>
      <protection/>
    </xf>
    <xf numFmtId="0" fontId="30" fillId="0" borderId="0" xfId="48" applyFont="1" applyFill="1" applyBorder="1" applyAlignment="1">
      <alignment horizontal="center"/>
      <protection/>
    </xf>
    <xf numFmtId="0" fontId="30" fillId="0" borderId="0" xfId="48" applyFont="1" applyFill="1" applyAlignment="1">
      <alignment horizontal="center"/>
      <protection/>
    </xf>
    <xf numFmtId="0" fontId="1" fillId="0" borderId="10" xfId="48" applyFont="1" applyFill="1" applyBorder="1" applyAlignment="1">
      <alignment horizontal="left" vertical="center" wrapText="1"/>
      <protection/>
    </xf>
    <xf numFmtId="0" fontId="1" fillId="0" borderId="10" xfId="48" applyFont="1" applyFill="1" applyBorder="1" applyAlignment="1">
      <alignment vertical="center" wrapText="1"/>
      <protection/>
    </xf>
    <xf numFmtId="0" fontId="1" fillId="0" borderId="10" xfId="48" applyFont="1" applyFill="1" applyBorder="1" applyAlignment="1">
      <alignment horizontal="left" vertical="top" wrapText="1"/>
      <protection/>
    </xf>
    <xf numFmtId="0" fontId="0" fillId="0" borderId="10" xfId="48" applyFont="1" applyFill="1" applyBorder="1" applyAlignment="1">
      <alignment horizontal="center" wrapText="1"/>
      <protection/>
    </xf>
    <xf numFmtId="0" fontId="1" fillId="0" borderId="21" xfId="49" applyFont="1" applyFill="1" applyBorder="1" applyAlignment="1">
      <alignment vertical="top" wrapText="1"/>
      <protection/>
    </xf>
    <xf numFmtId="0" fontId="1" fillId="0" borderId="29" xfId="48" applyFont="1" applyFill="1" applyBorder="1" applyAlignment="1">
      <alignment vertical="center" wrapText="1"/>
      <protection/>
    </xf>
    <xf numFmtId="0" fontId="1" fillId="0" borderId="30" xfId="48" applyFont="1" applyFill="1" applyBorder="1" applyAlignment="1">
      <alignment vertical="center" wrapText="1"/>
      <protection/>
    </xf>
    <xf numFmtId="0" fontId="1" fillId="0" borderId="23" xfId="48" applyFont="1" applyFill="1" applyBorder="1" applyAlignment="1">
      <alignment vertical="top" wrapText="1"/>
      <protection/>
    </xf>
    <xf numFmtId="0" fontId="0" fillId="0" borderId="31" xfId="0" applyFont="1" applyBorder="1" applyAlignment="1">
      <alignment vertical="top" wrapText="1"/>
    </xf>
    <xf numFmtId="0" fontId="1" fillId="0" borderId="32" xfId="49" applyFont="1" applyFill="1" applyBorder="1" applyAlignment="1">
      <alignment vertical="center"/>
      <protection/>
    </xf>
    <xf numFmtId="0" fontId="1" fillId="0" borderId="29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vertical="top" wrapText="1"/>
    </xf>
    <xf numFmtId="0" fontId="1" fillId="0" borderId="0" xfId="48" applyFont="1" applyFill="1" applyBorder="1" applyAlignment="1">
      <alignment vertical="center" wrapText="1"/>
      <protection/>
    </xf>
    <xf numFmtId="0" fontId="0" fillId="0" borderId="0" xfId="48" applyFont="1" applyFill="1" applyBorder="1" applyAlignment="1">
      <alignment horizontal="left" vertical="top" wrapText="1"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Fill="1" applyBorder="1" applyAlignment="1">
      <alignment/>
    </xf>
    <xf numFmtId="0" fontId="30" fillId="0" borderId="42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0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1" fillId="0" borderId="0" xfId="48" applyFont="1" applyFill="1" applyBorder="1">
      <alignment/>
      <protection/>
    </xf>
    <xf numFmtId="3" fontId="2" fillId="0" borderId="0" xfId="0" applyNumberFormat="1" applyFont="1" applyAlignment="1">
      <alignment/>
    </xf>
    <xf numFmtId="0" fontId="32" fillId="0" borderId="10" xfId="48" applyFont="1" applyFill="1" applyBorder="1" applyAlignment="1">
      <alignment horizontal="center" wrapText="1"/>
      <protection/>
    </xf>
    <xf numFmtId="3" fontId="1" fillId="0" borderId="1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7" fillId="0" borderId="17" xfId="49" applyFont="1" applyFill="1" applyBorder="1" applyAlignment="1">
      <alignment horizontal="center" vertical="center" wrapText="1"/>
      <protection/>
    </xf>
    <xf numFmtId="3" fontId="0" fillId="0" borderId="20" xfId="0" applyNumberForma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30" fillId="0" borderId="38" xfId="0" applyNumberFormat="1" applyFont="1" applyBorder="1" applyAlignment="1">
      <alignment horizontal="center"/>
    </xf>
    <xf numFmtId="2" fontId="30" fillId="0" borderId="3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32" fillId="0" borderId="10" xfId="48" applyNumberFormat="1" applyFont="1" applyFill="1" applyBorder="1" applyAlignment="1">
      <alignment horizontal="center" wrapText="1"/>
      <protection/>
    </xf>
    <xf numFmtId="2" fontId="0" fillId="0" borderId="10" xfId="48" applyNumberFormat="1" applyFont="1" applyFill="1" applyBorder="1">
      <alignment/>
      <protection/>
    </xf>
    <xf numFmtId="0" fontId="32" fillId="0" borderId="10" xfId="48" applyFont="1" applyFill="1" applyBorder="1" applyAlignment="1">
      <alignment horizontal="center"/>
      <protection/>
    </xf>
    <xf numFmtId="2" fontId="32" fillId="0" borderId="10" xfId="48" applyNumberFormat="1" applyFont="1" applyFill="1" applyBorder="1" applyAlignment="1">
      <alignment horizontal="center"/>
      <protection/>
    </xf>
    <xf numFmtId="0" fontId="0" fillId="0" borderId="43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8" fillId="0" borderId="0" xfId="49" applyFont="1" applyFill="1" applyBorder="1" applyAlignment="1">
      <alignment horizontal="center" wrapText="1"/>
      <protection/>
    </xf>
    <xf numFmtId="1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2" fillId="25" borderId="21" xfId="49" applyFont="1" applyFill="1" applyBorder="1" applyAlignment="1">
      <alignment horizont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2" fontId="32" fillId="25" borderId="21" xfId="49" applyNumberFormat="1" applyFont="1" applyFill="1" applyBorder="1" applyAlignment="1">
      <alignment horizontal="center"/>
      <protection/>
    </xf>
    <xf numFmtId="0" fontId="32" fillId="25" borderId="10" xfId="48" applyFont="1" applyFill="1" applyBorder="1" applyAlignment="1">
      <alignment horizontal="center" wrapText="1"/>
      <protection/>
    </xf>
    <xf numFmtId="2" fontId="32" fillId="25" borderId="10" xfId="48" applyNumberFormat="1" applyFont="1" applyFill="1" applyBorder="1" applyAlignment="1">
      <alignment horizontal="center" wrapText="1"/>
      <protection/>
    </xf>
    <xf numFmtId="2" fontId="0" fillId="25" borderId="10" xfId="48" applyNumberFormat="1" applyFont="1" applyFill="1" applyBorder="1">
      <alignment/>
      <protection/>
    </xf>
    <xf numFmtId="0" fontId="0" fillId="25" borderId="49" xfId="0" applyFont="1" applyFill="1" applyBorder="1" applyAlignment="1">
      <alignment/>
    </xf>
    <xf numFmtId="0" fontId="33" fillId="0" borderId="0" xfId="0" applyFont="1" applyAlignment="1">
      <alignment/>
    </xf>
    <xf numFmtId="0" fontId="30" fillId="25" borderId="41" xfId="0" applyFont="1" applyFill="1" applyBorder="1" applyAlignment="1">
      <alignment/>
    </xf>
    <xf numFmtId="0" fontId="8" fillId="25" borderId="21" xfId="0" applyFont="1" applyFill="1" applyBorder="1" applyAlignment="1">
      <alignment/>
    </xf>
    <xf numFmtId="0" fontId="8" fillId="25" borderId="20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41" xfId="0" applyFont="1" applyFill="1" applyBorder="1" applyAlignment="1">
      <alignment/>
    </xf>
    <xf numFmtId="0" fontId="0" fillId="25" borderId="21" xfId="49" applyFont="1" applyFill="1" applyBorder="1" applyAlignment="1">
      <alignment horizontal="center"/>
      <protection/>
    </xf>
    <xf numFmtId="2" fontId="32" fillId="25" borderId="21" xfId="49" applyNumberFormat="1" applyFont="1" applyFill="1" applyBorder="1">
      <alignment/>
      <protection/>
    </xf>
    <xf numFmtId="0" fontId="32" fillId="25" borderId="21" xfId="49" applyFont="1" applyFill="1" applyBorder="1">
      <alignment/>
      <protection/>
    </xf>
    <xf numFmtId="0" fontId="1" fillId="25" borderId="21" xfId="49" applyFont="1" applyFill="1" applyBorder="1" applyAlignment="1">
      <alignment vertical="center"/>
      <protection/>
    </xf>
    <xf numFmtId="0" fontId="1" fillId="25" borderId="21" xfId="49" applyFont="1" applyFill="1" applyBorder="1" applyAlignment="1">
      <alignment vertical="center" wrapText="1"/>
      <protection/>
    </xf>
    <xf numFmtId="0" fontId="1" fillId="25" borderId="21" xfId="49" applyFont="1" applyFill="1" applyBorder="1" applyAlignment="1">
      <alignment vertical="top" wrapText="1"/>
      <protection/>
    </xf>
    <xf numFmtId="0" fontId="28" fillId="25" borderId="21" xfId="49" applyFont="1" applyFill="1" applyBorder="1" applyAlignment="1">
      <alignment wrapText="1"/>
      <protection/>
    </xf>
    <xf numFmtId="49" fontId="1" fillId="25" borderId="21" xfId="49" applyNumberFormat="1" applyFont="1" applyFill="1" applyBorder="1" applyAlignment="1">
      <alignment horizontal="left" vertical="top" wrapText="1"/>
      <protection/>
    </xf>
    <xf numFmtId="0" fontId="1" fillId="25" borderId="21" xfId="49" applyFont="1" applyFill="1" applyBorder="1" applyAlignment="1">
      <alignment horizontal="left" vertical="center"/>
      <protection/>
    </xf>
    <xf numFmtId="0" fontId="1" fillId="25" borderId="32" xfId="49" applyFont="1" applyFill="1" applyBorder="1" applyAlignment="1">
      <alignment vertical="top" wrapText="1"/>
      <protection/>
    </xf>
    <xf numFmtId="0" fontId="0" fillId="25" borderId="0" xfId="49" applyFont="1" applyFill="1" applyBorder="1" applyAlignment="1">
      <alignment horizontal="center" vertical="center"/>
      <protection/>
    </xf>
    <xf numFmtId="49" fontId="1" fillId="25" borderId="32" xfId="49" applyNumberFormat="1" applyFont="1" applyFill="1" applyBorder="1" applyAlignment="1">
      <alignment horizontal="left" vertical="top" wrapText="1"/>
      <protection/>
    </xf>
    <xf numFmtId="0" fontId="1" fillId="25" borderId="45" xfId="49" applyFont="1" applyFill="1" applyBorder="1" applyAlignment="1">
      <alignment horizontal="left" vertical="top" wrapText="1"/>
      <protection/>
    </xf>
    <xf numFmtId="0" fontId="32" fillId="25" borderId="45" xfId="49" applyFont="1" applyFill="1" applyBorder="1" applyAlignment="1">
      <alignment horizontal="center"/>
      <protection/>
    </xf>
    <xf numFmtId="0" fontId="32" fillId="25" borderId="45" xfId="49" applyFont="1" applyFill="1" applyBorder="1">
      <alignment/>
      <protection/>
    </xf>
    <xf numFmtId="0" fontId="1" fillId="25" borderId="45" xfId="48" applyFont="1" applyFill="1" applyBorder="1" applyAlignment="1">
      <alignment horizontal="center" vertical="center" wrapText="1"/>
      <protection/>
    </xf>
    <xf numFmtId="0" fontId="1" fillId="25" borderId="21" xfId="48" applyFont="1" applyFill="1" applyBorder="1" applyAlignment="1">
      <alignment horizontal="center" vertical="center" wrapText="1"/>
      <protection/>
    </xf>
    <xf numFmtId="0" fontId="32" fillId="25" borderId="21" xfId="48" applyFont="1" applyFill="1" applyBorder="1" applyAlignment="1">
      <alignment horizontal="center" wrapText="1"/>
      <protection/>
    </xf>
    <xf numFmtId="0" fontId="0" fillId="25" borderId="51" xfId="49" applyFont="1" applyFill="1" applyBorder="1" applyAlignment="1">
      <alignment horizontal="center" vertical="center" wrapText="1"/>
      <protection/>
    </xf>
    <xf numFmtId="0" fontId="32" fillId="25" borderId="52" xfId="49" applyFont="1" applyFill="1" applyBorder="1" applyAlignment="1">
      <alignment horizontal="center"/>
      <protection/>
    </xf>
    <xf numFmtId="0" fontId="32" fillId="25" borderId="52" xfId="49" applyFont="1" applyFill="1" applyBorder="1">
      <alignment/>
      <protection/>
    </xf>
    <xf numFmtId="0" fontId="1" fillId="25" borderId="51" xfId="49" applyFont="1" applyFill="1" applyBorder="1" applyAlignment="1">
      <alignment horizontal="center" vertical="center" wrapText="1"/>
      <protection/>
    </xf>
    <xf numFmtId="0" fontId="7" fillId="25" borderId="53" xfId="49" applyFont="1" applyFill="1" applyBorder="1" applyAlignment="1">
      <alignment horizontal="center" vertical="center"/>
      <protection/>
    </xf>
    <xf numFmtId="0" fontId="8" fillId="25" borderId="32" xfId="49" applyFont="1" applyFill="1" applyBorder="1" applyAlignment="1">
      <alignment horizontal="center" vertical="center"/>
      <protection/>
    </xf>
    <xf numFmtId="0" fontId="7" fillId="25" borderId="21" xfId="49" applyFont="1" applyFill="1" applyBorder="1" applyAlignment="1">
      <alignment horizontal="center" vertical="center"/>
      <protection/>
    </xf>
    <xf numFmtId="0" fontId="0" fillId="25" borderId="53" xfId="49" applyFont="1" applyFill="1" applyBorder="1" applyAlignment="1">
      <alignment horizontal="center" vertical="center"/>
      <protection/>
    </xf>
    <xf numFmtId="0" fontId="0" fillId="25" borderId="32" xfId="49" applyFont="1" applyFill="1" applyBorder="1" applyAlignment="1">
      <alignment horizontal="center" vertical="center"/>
      <protection/>
    </xf>
    <xf numFmtId="0" fontId="0" fillId="25" borderId="45" xfId="49" applyFont="1" applyFill="1" applyBorder="1" applyAlignment="1">
      <alignment horizontal="center" vertical="center"/>
      <protection/>
    </xf>
    <xf numFmtId="0" fontId="0" fillId="25" borderId="52" xfId="49" applyFont="1" applyFill="1" applyBorder="1" applyAlignment="1">
      <alignment horizontal="center" vertical="center"/>
      <protection/>
    </xf>
    <xf numFmtId="0" fontId="0" fillId="25" borderId="0" xfId="49" applyFont="1" applyFill="1" applyBorder="1">
      <alignment/>
      <protection/>
    </xf>
    <xf numFmtId="0" fontId="3" fillId="25" borderId="0" xfId="49" applyFont="1" applyFill="1" applyBorder="1">
      <alignment/>
      <protection/>
    </xf>
    <xf numFmtId="0" fontId="7" fillId="25" borderId="0" xfId="49" applyFont="1" applyFill="1" applyBorder="1">
      <alignment/>
      <protection/>
    </xf>
    <xf numFmtId="2" fontId="30" fillId="0" borderId="41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0" fontId="32" fillId="25" borderId="10" xfId="4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25" borderId="0" xfId="48" applyFont="1" applyFill="1" applyAlignment="1">
      <alignment horizontal="left" vertical="center"/>
      <protection/>
    </xf>
    <xf numFmtId="0" fontId="3" fillId="25" borderId="0" xfId="48" applyFont="1" applyFill="1" applyAlignment="1">
      <alignment horizontal="center" vertical="center"/>
      <protection/>
    </xf>
    <xf numFmtId="0" fontId="3" fillId="25" borderId="0" xfId="48" applyFont="1" applyFill="1" applyBorder="1" applyAlignment="1">
      <alignment horizontal="center" vertical="center"/>
      <protection/>
    </xf>
    <xf numFmtId="0" fontId="3" fillId="25" borderId="0" xfId="48" applyFont="1" applyFill="1" applyAlignment="1">
      <alignment wrapText="1"/>
      <protection/>
    </xf>
    <xf numFmtId="0" fontId="1" fillId="25" borderId="0" xfId="48" applyFont="1" applyFill="1" applyAlignment="1">
      <alignment horizontal="center"/>
      <protection/>
    </xf>
    <xf numFmtId="0" fontId="3" fillId="25" borderId="0" xfId="48" applyFont="1" applyFill="1" applyAlignment="1">
      <alignment horizontal="center"/>
      <protection/>
    </xf>
    <xf numFmtId="0" fontId="0" fillId="25" borderId="0" xfId="48" applyFont="1" applyFill="1" applyBorder="1">
      <alignment/>
      <protection/>
    </xf>
    <xf numFmtId="0" fontId="0" fillId="25" borderId="0" xfId="48" applyFont="1" applyFill="1" applyBorder="1" applyAlignment="1">
      <alignment horizontal="center"/>
      <protection/>
    </xf>
    <xf numFmtId="0" fontId="3" fillId="25" borderId="0" xfId="48" applyFont="1" applyFill="1" applyBorder="1" applyAlignment="1">
      <alignment wrapText="1"/>
      <protection/>
    </xf>
    <xf numFmtId="0" fontId="1" fillId="25" borderId="0" xfId="48" applyFont="1" applyFill="1" applyBorder="1" applyAlignment="1">
      <alignment horizontal="center"/>
      <protection/>
    </xf>
    <xf numFmtId="0" fontId="3" fillId="25" borderId="0" xfId="48" applyFont="1" applyFill="1" applyBorder="1" applyAlignment="1">
      <alignment horizontal="center"/>
      <protection/>
    </xf>
    <xf numFmtId="0" fontId="4" fillId="25" borderId="0" xfId="48" applyFont="1" applyFill="1" applyBorder="1">
      <alignment/>
      <protection/>
    </xf>
    <xf numFmtId="0" fontId="3" fillId="25" borderId="0" xfId="49" applyFont="1" applyFill="1" applyBorder="1" applyAlignment="1">
      <alignment horizontal="center" vertical="center"/>
      <protection/>
    </xf>
    <xf numFmtId="0" fontId="3" fillId="25" borderId="0" xfId="49" applyFont="1" applyFill="1" applyBorder="1" applyAlignment="1">
      <alignment wrapText="1"/>
      <protection/>
    </xf>
    <xf numFmtId="0" fontId="1" fillId="25" borderId="0" xfId="49" applyFont="1" applyFill="1" applyBorder="1" applyAlignment="1">
      <alignment horizontal="center"/>
      <protection/>
    </xf>
    <xf numFmtId="0" fontId="7" fillId="25" borderId="0" xfId="49" applyFont="1" applyFill="1" applyBorder="1" applyAlignment="1">
      <alignment horizontal="center" vertical="center"/>
      <protection/>
    </xf>
    <xf numFmtId="0" fontId="7" fillId="25" borderId="0" xfId="49" applyFont="1" applyFill="1" applyBorder="1" applyAlignment="1">
      <alignment wrapText="1"/>
      <protection/>
    </xf>
    <xf numFmtId="0" fontId="0" fillId="25" borderId="54" xfId="49" applyFont="1" applyFill="1" applyBorder="1" applyAlignment="1">
      <alignment horizontal="center"/>
      <protection/>
    </xf>
    <xf numFmtId="0" fontId="1" fillId="25" borderId="0" xfId="48" applyFont="1" applyFill="1" applyBorder="1" applyAlignment="1">
      <alignment horizontal="left" vertical="top" wrapText="1"/>
      <protection/>
    </xf>
    <xf numFmtId="0" fontId="0" fillId="25" borderId="0" xfId="49" applyFont="1" applyFill="1" applyBorder="1" applyAlignment="1">
      <alignment horizontal="center"/>
      <protection/>
    </xf>
    <xf numFmtId="0" fontId="8" fillId="25" borderId="0" xfId="49" applyFont="1" applyFill="1" applyBorder="1" applyAlignment="1">
      <alignment horizontal="center" wrapText="1"/>
      <protection/>
    </xf>
    <xf numFmtId="0" fontId="8" fillId="25" borderId="0" xfId="49" applyFont="1" applyFill="1" applyBorder="1">
      <alignment/>
      <protection/>
    </xf>
    <xf numFmtId="0" fontId="8" fillId="25" borderId="0" xfId="49" applyFont="1" applyFill="1" applyBorder="1" applyAlignment="1">
      <alignment wrapText="1"/>
      <protection/>
    </xf>
    <xf numFmtId="0" fontId="0" fillId="25" borderId="0" xfId="49" applyFont="1" applyFill="1" applyBorder="1" applyAlignment="1">
      <alignment wrapText="1"/>
      <protection/>
    </xf>
    <xf numFmtId="0" fontId="7" fillId="25" borderId="12" xfId="48" applyFont="1" applyFill="1" applyBorder="1" applyAlignment="1">
      <alignment horizontal="center"/>
      <protection/>
    </xf>
    <xf numFmtId="0" fontId="30" fillId="25" borderId="10" xfId="48" applyFont="1" applyFill="1" applyBorder="1" applyAlignment="1">
      <alignment horizontal="center" wrapText="1"/>
      <protection/>
    </xf>
    <xf numFmtId="0" fontId="0" fillId="25" borderId="0" xfId="48" applyFont="1" applyFill="1" applyAlignment="1">
      <alignment horizontal="center"/>
      <protection/>
    </xf>
    <xf numFmtId="3" fontId="8" fillId="25" borderId="21" xfId="0" applyNumberFormat="1" applyFont="1" applyFill="1" applyBorder="1" applyAlignment="1">
      <alignment horizontal="center"/>
    </xf>
    <xf numFmtId="2" fontId="32" fillId="25" borderId="10" xfId="48" applyNumberFormat="1" applyFont="1" applyFill="1" applyBorder="1" applyAlignment="1">
      <alignment horizontal="center"/>
      <protection/>
    </xf>
    <xf numFmtId="0" fontId="7" fillId="0" borderId="13" xfId="0" applyFont="1" applyBorder="1" applyAlignment="1">
      <alignment wrapText="1"/>
    </xf>
    <xf numFmtId="0" fontId="8" fillId="25" borderId="0" xfId="0" applyFont="1" applyFill="1" applyAlignment="1">
      <alignment/>
    </xf>
    <xf numFmtId="0" fontId="7" fillId="25" borderId="2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/>
    </xf>
    <xf numFmtId="0" fontId="7" fillId="25" borderId="52" xfId="0" applyFont="1" applyFill="1" applyBorder="1" applyAlignment="1">
      <alignment horizontal="center" wrapText="1"/>
    </xf>
    <xf numFmtId="1" fontId="7" fillId="25" borderId="21" xfId="0" applyNumberFormat="1" applyFont="1" applyFill="1" applyBorder="1" applyAlignment="1">
      <alignment horizontal="center"/>
    </xf>
    <xf numFmtId="3" fontId="7" fillId="25" borderId="21" xfId="0" applyNumberFormat="1" applyFont="1" applyFill="1" applyBorder="1" applyAlignment="1">
      <alignment horizontal="center"/>
    </xf>
    <xf numFmtId="3" fontId="8" fillId="25" borderId="21" xfId="0" applyNumberFormat="1" applyFont="1" applyFill="1" applyBorder="1" applyAlignment="1">
      <alignment/>
    </xf>
    <xf numFmtId="0" fontId="7" fillId="25" borderId="21" xfId="0" applyFont="1" applyFill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center"/>
    </xf>
    <xf numFmtId="0" fontId="7" fillId="25" borderId="21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0" fontId="47" fillId="25" borderId="21" xfId="49" applyFont="1" applyFill="1" applyBorder="1" applyAlignment="1">
      <alignment horizontal="center"/>
      <protection/>
    </xf>
    <xf numFmtId="0" fontId="48" fillId="25" borderId="52" xfId="49" applyFont="1" applyFill="1" applyBorder="1" applyAlignment="1">
      <alignment horizontal="center" vertical="center"/>
      <protection/>
    </xf>
    <xf numFmtId="0" fontId="35" fillId="0" borderId="18" xfId="0" applyFont="1" applyBorder="1" applyAlignment="1">
      <alignment/>
    </xf>
    <xf numFmtId="0" fontId="35" fillId="0" borderId="13" xfId="0" applyFont="1" applyBorder="1" applyAlignment="1">
      <alignment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/>
    </xf>
    <xf numFmtId="0" fontId="7" fillId="25" borderId="13" xfId="0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horizontal="left" vertical="center" wrapText="1"/>
    </xf>
    <xf numFmtId="0" fontId="8" fillId="25" borderId="55" xfId="0" applyFont="1" applyFill="1" applyBorder="1" applyAlignment="1">
      <alignment horizontal="center" vertical="center" wrapText="1"/>
    </xf>
    <xf numFmtId="0" fontId="8" fillId="25" borderId="56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wrapText="1"/>
    </xf>
    <xf numFmtId="0" fontId="7" fillId="25" borderId="52" xfId="0" applyFont="1" applyFill="1" applyBorder="1" applyAlignment="1">
      <alignment wrapText="1"/>
    </xf>
    <xf numFmtId="0" fontId="0" fillId="25" borderId="0" xfId="48" applyFont="1" applyFill="1">
      <alignment/>
      <protection/>
    </xf>
    <xf numFmtId="0" fontId="31" fillId="25" borderId="0" xfId="49" applyFont="1" applyFill="1" applyBorder="1">
      <alignment/>
      <protection/>
    </xf>
    <xf numFmtId="0" fontId="32" fillId="26" borderId="21" xfId="49" applyFont="1" applyFill="1" applyBorder="1" applyAlignment="1">
      <alignment horizontal="center"/>
      <protection/>
    </xf>
    <xf numFmtId="0" fontId="0" fillId="26" borderId="21" xfId="49" applyFont="1" applyFill="1" applyBorder="1" applyAlignment="1">
      <alignment horizontal="center"/>
      <protection/>
    </xf>
    <xf numFmtId="2" fontId="32" fillId="26" borderId="21" xfId="49" applyNumberFormat="1" applyFont="1" applyFill="1" applyBorder="1" applyAlignment="1">
      <alignment horizontal="center"/>
      <protection/>
    </xf>
    <xf numFmtId="0" fontId="0" fillId="26" borderId="0" xfId="49" applyFont="1" applyFill="1" applyBorder="1">
      <alignment/>
      <protection/>
    </xf>
    <xf numFmtId="0" fontId="3" fillId="0" borderId="0" xfId="48" applyFont="1" applyFill="1" applyAlignment="1">
      <alignment horizontal="center"/>
      <protection/>
    </xf>
    <xf numFmtId="0" fontId="3" fillId="0" borderId="0" xfId="48" applyFont="1" applyFill="1" applyBorder="1" applyAlignment="1">
      <alignment horizontal="center"/>
      <protection/>
    </xf>
    <xf numFmtId="0" fontId="7" fillId="0" borderId="12" xfId="48" applyFont="1" applyFill="1" applyBorder="1" applyAlignment="1">
      <alignment horizontal="center"/>
      <protection/>
    </xf>
    <xf numFmtId="0" fontId="1" fillId="27" borderId="10" xfId="48" applyFont="1" applyFill="1" applyBorder="1" applyAlignment="1">
      <alignment horizontal="left" vertical="center" wrapText="1"/>
      <protection/>
    </xf>
    <xf numFmtId="0" fontId="1" fillId="27" borderId="10" xfId="48" applyFont="1" applyFill="1" applyBorder="1" applyAlignment="1">
      <alignment horizontal="center" vertical="center" wrapText="1"/>
      <protection/>
    </xf>
    <xf numFmtId="0" fontId="1" fillId="27" borderId="10" xfId="48" applyFont="1" applyFill="1" applyBorder="1" applyAlignment="1">
      <alignment vertical="center" wrapText="1"/>
      <protection/>
    </xf>
    <xf numFmtId="0" fontId="0" fillId="27" borderId="10" xfId="48" applyFont="1" applyFill="1" applyBorder="1" applyAlignment="1">
      <alignment horizontal="center" wrapText="1"/>
      <protection/>
    </xf>
    <xf numFmtId="0" fontId="32" fillId="27" borderId="10" xfId="48" applyFont="1" applyFill="1" applyBorder="1" applyAlignment="1">
      <alignment horizontal="center" wrapText="1"/>
      <protection/>
    </xf>
    <xf numFmtId="2" fontId="0" fillId="27" borderId="10" xfId="48" applyNumberFormat="1" applyFont="1" applyFill="1" applyBorder="1">
      <alignment/>
      <protection/>
    </xf>
    <xf numFmtId="0" fontId="1" fillId="25" borderId="23" xfId="48" applyFont="1" applyFill="1" applyBorder="1" applyAlignment="1">
      <alignment vertical="top" wrapText="1"/>
      <protection/>
    </xf>
    <xf numFmtId="0" fontId="0" fillId="25" borderId="10" xfId="48" applyFont="1" applyFill="1" applyBorder="1" applyAlignment="1">
      <alignment horizontal="center" wrapText="1"/>
      <protection/>
    </xf>
    <xf numFmtId="0" fontId="31" fillId="25" borderId="0" xfId="48" applyFont="1" applyFill="1" applyBorder="1">
      <alignment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0" fontId="1" fillId="25" borderId="21" xfId="49" applyFont="1" applyFill="1" applyBorder="1" applyAlignment="1">
      <alignment horizontal="left" vertical="top" wrapText="1"/>
      <protection/>
    </xf>
    <xf numFmtId="0" fontId="1" fillId="25" borderId="18" xfId="49" applyFont="1" applyFill="1" applyBorder="1" applyAlignment="1">
      <alignment horizontal="center" vertical="center"/>
      <protection/>
    </xf>
    <xf numFmtId="0" fontId="1" fillId="25" borderId="32" xfId="49" applyFont="1" applyFill="1" applyBorder="1" applyAlignment="1">
      <alignment horizontal="center" vertical="center"/>
      <protection/>
    </xf>
    <xf numFmtId="0" fontId="1" fillId="25" borderId="45" xfId="49" applyFont="1" applyFill="1" applyBorder="1" applyAlignment="1">
      <alignment horizontal="center" vertical="center"/>
      <protection/>
    </xf>
    <xf numFmtId="0" fontId="1" fillId="25" borderId="52" xfId="49" applyFont="1" applyFill="1" applyBorder="1" applyAlignment="1">
      <alignment horizontal="center" vertical="center"/>
      <protection/>
    </xf>
    <xf numFmtId="0" fontId="1" fillId="25" borderId="21" xfId="49" applyFont="1" applyFill="1" applyBorder="1" applyAlignment="1">
      <alignment horizontal="left" vertical="center" wrapText="1"/>
      <protection/>
    </xf>
    <xf numFmtId="0" fontId="1" fillId="25" borderId="21" xfId="49" applyFont="1" applyFill="1" applyBorder="1" applyAlignment="1">
      <alignment horizontal="center" vertical="center"/>
      <protection/>
    </xf>
    <xf numFmtId="0" fontId="0" fillId="25" borderId="0" xfId="48" applyFont="1" applyFill="1" applyBorder="1" applyAlignment="1">
      <alignment horizontal="left" vertical="center"/>
      <protection/>
    </xf>
    <xf numFmtId="0" fontId="0" fillId="25" borderId="21" xfId="49" applyFont="1" applyFill="1" applyBorder="1" applyAlignment="1">
      <alignment horizontal="left" vertical="top" wrapText="1"/>
      <protection/>
    </xf>
    <xf numFmtId="0" fontId="0" fillId="25" borderId="21" xfId="49" applyFont="1" applyFill="1" applyBorder="1">
      <alignment/>
      <protection/>
    </xf>
    <xf numFmtId="0" fontId="0" fillId="25" borderId="21" xfId="49" applyFont="1" applyFill="1" applyBorder="1" applyAlignment="1">
      <alignment vertical="top" wrapText="1"/>
      <protection/>
    </xf>
    <xf numFmtId="0" fontId="1" fillId="25" borderId="32" xfId="49" applyFont="1" applyFill="1" applyBorder="1" applyAlignment="1">
      <alignment horizontal="left" vertical="top" wrapText="1"/>
      <protection/>
    </xf>
    <xf numFmtId="0" fontId="1" fillId="25" borderId="21" xfId="48" applyFont="1" applyFill="1" applyBorder="1" applyAlignment="1">
      <alignment horizontal="left" vertical="top" wrapText="1"/>
      <protection/>
    </xf>
    <xf numFmtId="0" fontId="7" fillId="25" borderId="0" xfId="49" applyFont="1" applyFill="1" applyBorder="1" applyAlignment="1">
      <alignment horizontal="center"/>
      <protection/>
    </xf>
    <xf numFmtId="0" fontId="1" fillId="25" borderId="45" xfId="49" applyFont="1" applyFill="1" applyBorder="1" applyAlignment="1">
      <alignment horizontal="center" vertical="center" wrapText="1"/>
      <protection/>
    </xf>
    <xf numFmtId="0" fontId="1" fillId="25" borderId="53" xfId="49" applyFont="1" applyFill="1" applyBorder="1" applyAlignment="1">
      <alignment horizontal="center" vertical="center" wrapText="1"/>
      <protection/>
    </xf>
    <xf numFmtId="0" fontId="1" fillId="25" borderId="52" xfId="49" applyFont="1" applyFill="1" applyBorder="1" applyAlignment="1">
      <alignment horizontal="center" vertical="center" wrapText="1"/>
      <protection/>
    </xf>
    <xf numFmtId="0" fontId="1" fillId="25" borderId="21" xfId="49" applyFont="1" applyFill="1" applyBorder="1" applyAlignment="1">
      <alignment horizontal="center" vertical="center" wrapText="1"/>
      <protection/>
    </xf>
    <xf numFmtId="0" fontId="8" fillId="25" borderId="0" xfId="49" applyFont="1" applyFill="1" applyBorder="1" applyAlignment="1">
      <alignment horizontal="center"/>
      <protection/>
    </xf>
    <xf numFmtId="0" fontId="0" fillId="25" borderId="21" xfId="49" applyFont="1" applyFill="1" applyBorder="1" applyAlignment="1">
      <alignment horizontal="center" vertical="center"/>
      <protection/>
    </xf>
    <xf numFmtId="0" fontId="3" fillId="25" borderId="0" xfId="48" applyFont="1" applyFill="1">
      <alignment/>
      <protection/>
    </xf>
    <xf numFmtId="0" fontId="3" fillId="25" borderId="0" xfId="48" applyFont="1" applyFill="1" applyBorder="1">
      <alignment/>
      <protection/>
    </xf>
    <xf numFmtId="0" fontId="32" fillId="27" borderId="21" xfId="49" applyFont="1" applyFill="1" applyBorder="1" applyAlignment="1">
      <alignment horizontal="center"/>
      <protection/>
    </xf>
    <xf numFmtId="0" fontId="0" fillId="25" borderId="0" xfId="48" applyFont="1" applyFill="1" applyBorder="1" applyAlignment="1">
      <alignment horizontal="center"/>
      <protection/>
    </xf>
    <xf numFmtId="0" fontId="1" fillId="25" borderId="18" xfId="49" applyFont="1" applyFill="1" applyBorder="1" applyAlignment="1">
      <alignment horizontal="center" vertical="center" wrapText="1"/>
      <protection/>
    </xf>
    <xf numFmtId="0" fontId="0" fillId="25" borderId="0" xfId="48" applyFont="1" applyFill="1" applyBorder="1" applyAlignment="1">
      <alignment horizontal="left" vertical="center"/>
      <protection/>
    </xf>
    <xf numFmtId="0" fontId="0" fillId="25" borderId="21" xfId="49" applyFont="1" applyFill="1" applyBorder="1">
      <alignment/>
      <protection/>
    </xf>
    <xf numFmtId="0" fontId="1" fillId="25" borderId="21" xfId="49" applyFont="1" applyFill="1" applyBorder="1" applyAlignment="1">
      <alignment horizontal="center" vertical="center" wrapText="1"/>
      <protection/>
    </xf>
    <xf numFmtId="0" fontId="1" fillId="25" borderId="23" xfId="48" applyFont="1" applyFill="1" applyBorder="1" applyAlignment="1">
      <alignment horizontal="center" vertical="center" wrapText="1"/>
      <protection/>
    </xf>
    <xf numFmtId="0" fontId="0" fillId="25" borderId="24" xfId="48" applyFont="1" applyFill="1" applyBorder="1" applyAlignment="1">
      <alignment horizontal="center" vertical="center" wrapText="1"/>
      <protection/>
    </xf>
    <xf numFmtId="2" fontId="32" fillId="27" borderId="10" xfId="48" applyNumberFormat="1" applyFont="1" applyFill="1" applyBorder="1" applyAlignment="1">
      <alignment horizontal="center" wrapText="1"/>
      <protection/>
    </xf>
    <xf numFmtId="0" fontId="1" fillId="25" borderId="0" xfId="48" applyFont="1" applyFill="1" applyAlignment="1">
      <alignment horizontal="center" vertical="center" wrapText="1"/>
      <protection/>
    </xf>
    <xf numFmtId="0" fontId="1" fillId="0" borderId="24" xfId="48" applyFont="1" applyFill="1" applyBorder="1" applyAlignment="1">
      <alignment horizontal="center" vertical="center" wrapText="1"/>
      <protection/>
    </xf>
    <xf numFmtId="0" fontId="1" fillId="0" borderId="24" xfId="48" applyFont="1" applyFill="1" applyBorder="1" applyAlignment="1">
      <alignment vertical="center" wrapText="1"/>
      <protection/>
    </xf>
    <xf numFmtId="0" fontId="0" fillId="0" borderId="24" xfId="48" applyFont="1" applyFill="1" applyBorder="1" applyAlignment="1">
      <alignment horizontal="center" wrapText="1"/>
      <protection/>
    </xf>
    <xf numFmtId="0" fontId="32" fillId="0" borderId="24" xfId="48" applyFont="1" applyFill="1" applyBorder="1" applyAlignment="1">
      <alignment horizontal="center" wrapText="1"/>
      <protection/>
    </xf>
    <xf numFmtId="0" fontId="32" fillId="25" borderId="24" xfId="48" applyFont="1" applyFill="1" applyBorder="1" applyAlignment="1">
      <alignment horizontal="center" wrapText="1"/>
      <protection/>
    </xf>
    <xf numFmtId="2" fontId="32" fillId="25" borderId="24" xfId="48" applyNumberFormat="1" applyFont="1" applyFill="1" applyBorder="1" applyAlignment="1">
      <alignment horizontal="center" wrapText="1"/>
      <protection/>
    </xf>
    <xf numFmtId="0" fontId="1" fillId="27" borderId="40" xfId="48" applyFont="1" applyFill="1" applyBorder="1" applyAlignment="1">
      <alignment horizontal="left" vertical="center" wrapText="1"/>
      <protection/>
    </xf>
    <xf numFmtId="0" fontId="1" fillId="27" borderId="40" xfId="48" applyFont="1" applyFill="1" applyBorder="1" applyAlignment="1">
      <alignment horizontal="center" vertical="center" wrapText="1"/>
      <protection/>
    </xf>
    <xf numFmtId="0" fontId="1" fillId="27" borderId="40" xfId="48" applyFont="1" applyFill="1" applyBorder="1" applyAlignment="1">
      <alignment vertical="center" wrapText="1"/>
      <protection/>
    </xf>
    <xf numFmtId="0" fontId="0" fillId="27" borderId="40" xfId="48" applyFont="1" applyFill="1" applyBorder="1" applyAlignment="1">
      <alignment horizontal="center" wrapText="1"/>
      <protection/>
    </xf>
    <xf numFmtId="0" fontId="32" fillId="27" borderId="40" xfId="48" applyFont="1" applyFill="1" applyBorder="1" applyAlignment="1">
      <alignment horizontal="center" wrapText="1"/>
      <protection/>
    </xf>
    <xf numFmtId="2" fontId="32" fillId="27" borderId="40" xfId="48" applyNumberFormat="1" applyFont="1" applyFill="1" applyBorder="1" applyAlignment="1">
      <alignment horizontal="center" wrapText="1"/>
      <protection/>
    </xf>
    <xf numFmtId="0" fontId="36" fillId="25" borderId="21" xfId="49" applyFont="1" applyFill="1" applyBorder="1" applyAlignment="1">
      <alignment horizontal="center" vertical="center" wrapText="1"/>
      <protection/>
    </xf>
    <xf numFmtId="0" fontId="1" fillId="25" borderId="57" xfId="49" applyFont="1" applyFill="1" applyBorder="1" applyAlignment="1">
      <alignment horizontal="center" vertical="center" wrapText="1"/>
      <protection/>
    </xf>
    <xf numFmtId="0" fontId="1" fillId="27" borderId="21" xfId="49" applyFont="1" applyFill="1" applyBorder="1" applyAlignment="1">
      <alignment horizontal="center" vertical="center"/>
      <protection/>
    </xf>
    <xf numFmtId="0" fontId="47" fillId="27" borderId="21" xfId="49" applyFont="1" applyFill="1" applyBorder="1" applyAlignment="1">
      <alignment horizontal="center"/>
      <protection/>
    </xf>
    <xf numFmtId="0" fontId="1" fillId="28" borderId="21" xfId="49" applyFont="1" applyFill="1" applyBorder="1" applyAlignment="1">
      <alignment horizontal="center" vertical="center"/>
      <protection/>
    </xf>
    <xf numFmtId="0" fontId="0" fillId="28" borderId="21" xfId="49" applyFont="1" applyFill="1" applyBorder="1" applyAlignment="1">
      <alignment horizontal="center"/>
      <protection/>
    </xf>
    <xf numFmtId="0" fontId="32" fillId="28" borderId="21" xfId="49" applyFont="1" applyFill="1" applyBorder="1" applyAlignment="1">
      <alignment horizontal="center"/>
      <protection/>
    </xf>
    <xf numFmtId="2" fontId="32" fillId="28" borderId="21" xfId="49" applyNumberFormat="1" applyFont="1" applyFill="1" applyBorder="1" applyAlignment="1">
      <alignment horizontal="center"/>
      <protection/>
    </xf>
    <xf numFmtId="0" fontId="0" fillId="0" borderId="21" xfId="49" applyFont="1" applyFill="1" applyBorder="1" applyAlignment="1">
      <alignment horizontal="center"/>
      <protection/>
    </xf>
    <xf numFmtId="0" fontId="0" fillId="25" borderId="0" xfId="48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49" applyFont="1" applyFill="1" applyBorder="1" applyAlignment="1">
      <alignment horizontal="center" wrapText="1"/>
      <protection/>
    </xf>
    <xf numFmtId="0" fontId="8" fillId="26" borderId="0" xfId="0" applyFont="1" applyFill="1" applyAlignment="1">
      <alignment/>
    </xf>
    <xf numFmtId="0" fontId="7" fillId="26" borderId="20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center" vertical="center" wrapText="1"/>
    </xf>
    <xf numFmtId="0" fontId="7" fillId="26" borderId="52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/>
    </xf>
    <xf numFmtId="0" fontId="7" fillId="26" borderId="21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7" fillId="26" borderId="21" xfId="0" applyFont="1" applyFill="1" applyBorder="1" applyAlignment="1">
      <alignment horizontal="center" vertical="center" wrapText="1"/>
    </xf>
    <xf numFmtId="0" fontId="7" fillId="26" borderId="2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5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7" fillId="25" borderId="52" xfId="0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5" borderId="21" xfId="0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wrapText="1"/>
    </xf>
    <xf numFmtId="0" fontId="1" fillId="0" borderId="0" xfId="49" applyFont="1" applyFill="1" applyBorder="1" applyAlignment="1">
      <alignment horizontal="center" wrapText="1"/>
      <protection/>
    </xf>
    <xf numFmtId="0" fontId="1" fillId="0" borderId="34" xfId="49" applyFont="1" applyFill="1" applyBorder="1" applyAlignment="1">
      <alignment/>
      <protection/>
    </xf>
    <xf numFmtId="0" fontId="1" fillId="0" borderId="34" xfId="49" applyFont="1" applyFill="1" applyBorder="1" applyAlignment="1">
      <alignment vertical="center"/>
      <protection/>
    </xf>
    <xf numFmtId="0" fontId="1" fillId="0" borderId="0" xfId="49" applyFont="1" applyFill="1" applyBorder="1" applyAlignment="1">
      <alignment/>
      <protection/>
    </xf>
    <xf numFmtId="0" fontId="8" fillId="25" borderId="0" xfId="0" applyFont="1" applyFill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49" fillId="0" borderId="13" xfId="0" applyFont="1" applyBorder="1" applyAlignment="1">
      <alignment wrapText="1"/>
    </xf>
    <xf numFmtId="3" fontId="50" fillId="0" borderId="21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1" fillId="25" borderId="0" xfId="48" applyFont="1" applyFill="1" applyBorder="1">
      <alignment/>
      <protection/>
    </xf>
    <xf numFmtId="0" fontId="30" fillId="25" borderId="10" xfId="48" applyFont="1" applyFill="1" applyBorder="1" applyAlignment="1">
      <alignment horizontal="center"/>
      <protection/>
    </xf>
    <xf numFmtId="2" fontId="32" fillId="27" borderId="21" xfId="49" applyNumberFormat="1" applyFont="1" applyFill="1" applyBorder="1" applyAlignment="1">
      <alignment horizontal="center"/>
      <protection/>
    </xf>
    <xf numFmtId="3" fontId="50" fillId="25" borderId="21" xfId="0" applyNumberFormat="1" applyFont="1" applyFill="1" applyBorder="1" applyAlignment="1">
      <alignment horizontal="center"/>
    </xf>
    <xf numFmtId="0" fontId="1" fillId="25" borderId="32" xfId="49" applyFont="1" applyFill="1" applyBorder="1" applyAlignment="1">
      <alignment horizontal="left" vertical="top" wrapText="1"/>
      <protection/>
    </xf>
    <xf numFmtId="0" fontId="1" fillId="25" borderId="18" xfId="49" applyFont="1" applyFill="1" applyBorder="1" applyAlignment="1">
      <alignment horizontal="center" vertical="center"/>
      <protection/>
    </xf>
    <xf numFmtId="0" fontId="1" fillId="25" borderId="32" xfId="49" applyFont="1" applyFill="1" applyBorder="1" applyAlignment="1">
      <alignment horizontal="center" vertical="center"/>
      <protection/>
    </xf>
    <xf numFmtId="0" fontId="1" fillId="25" borderId="45" xfId="49" applyFont="1" applyFill="1" applyBorder="1" applyAlignment="1">
      <alignment horizontal="center" vertical="center"/>
      <protection/>
    </xf>
    <xf numFmtId="0" fontId="1" fillId="25" borderId="52" xfId="49" applyFont="1" applyFill="1" applyBorder="1" applyAlignment="1">
      <alignment horizontal="center" vertical="center"/>
      <protection/>
    </xf>
    <xf numFmtId="0" fontId="8" fillId="25" borderId="0" xfId="49" applyFont="1" applyFill="1" applyBorder="1" applyAlignment="1">
      <alignment horizontal="center"/>
      <protection/>
    </xf>
    <xf numFmtId="0" fontId="0" fillId="25" borderId="32" xfId="49" applyFont="1" applyFill="1" applyBorder="1" applyAlignment="1">
      <alignment horizontal="center" vertical="center"/>
      <protection/>
    </xf>
    <xf numFmtId="0" fontId="1" fillId="25" borderId="51" xfId="49" applyFont="1" applyFill="1" applyBorder="1" applyAlignment="1">
      <alignment horizontal="center" vertical="center" wrapText="1"/>
      <protection/>
    </xf>
    <xf numFmtId="0" fontId="51" fillId="25" borderId="0" xfId="48" applyFont="1" applyFill="1">
      <alignment/>
      <protection/>
    </xf>
    <xf numFmtId="0" fontId="51" fillId="25" borderId="0" xfId="48" applyFont="1" applyFill="1" applyBorder="1">
      <alignment/>
      <protection/>
    </xf>
    <xf numFmtId="0" fontId="52" fillId="25" borderId="0" xfId="48" applyFont="1" applyFill="1" applyBorder="1">
      <alignment/>
      <protection/>
    </xf>
    <xf numFmtId="0" fontId="0" fillId="27" borderId="21" xfId="49" applyFont="1" applyFill="1" applyBorder="1" applyAlignment="1">
      <alignment horizontal="center"/>
      <protection/>
    </xf>
    <xf numFmtId="0" fontId="0" fillId="25" borderId="0" xfId="48" applyFont="1" applyFill="1" applyBorder="1" applyAlignment="1">
      <alignment horizontal="center"/>
      <protection/>
    </xf>
    <xf numFmtId="0" fontId="1" fillId="25" borderId="18" xfId="49" applyFont="1" applyFill="1" applyBorder="1" applyAlignment="1">
      <alignment horizontal="center" vertical="center" wrapText="1"/>
      <protection/>
    </xf>
    <xf numFmtId="0" fontId="1" fillId="25" borderId="52" xfId="49" applyFont="1" applyFill="1" applyBorder="1" applyAlignment="1">
      <alignment horizontal="center" vertical="center"/>
      <protection/>
    </xf>
    <xf numFmtId="0" fontId="0" fillId="25" borderId="0" xfId="48" applyFont="1" applyFill="1" applyBorder="1" applyAlignment="1">
      <alignment horizontal="left" vertical="center"/>
      <protection/>
    </xf>
    <xf numFmtId="0" fontId="1" fillId="25" borderId="52" xfId="49" applyFont="1" applyFill="1" applyBorder="1" applyAlignment="1">
      <alignment horizontal="center" vertical="center" wrapText="1"/>
      <protection/>
    </xf>
    <xf numFmtId="0" fontId="1" fillId="25" borderId="51" xfId="49" applyFont="1" applyFill="1" applyBorder="1" applyAlignment="1">
      <alignment horizontal="center" vertical="center" wrapText="1"/>
      <protection/>
    </xf>
    <xf numFmtId="0" fontId="1" fillId="25" borderId="51" xfId="49" applyFont="1" applyFill="1" applyBorder="1" applyAlignment="1">
      <alignment horizontal="center" vertical="center" wrapText="1"/>
      <protection/>
    </xf>
    <xf numFmtId="0" fontId="7" fillId="25" borderId="0" xfId="49" applyFont="1" applyFill="1" applyBorder="1" applyAlignment="1">
      <alignment horizontal="center"/>
      <protection/>
    </xf>
    <xf numFmtId="0" fontId="0" fillId="25" borderId="0" xfId="48" applyFont="1" applyFill="1" applyBorder="1" applyAlignment="1">
      <alignment horizontal="left" vertical="center"/>
      <protection/>
    </xf>
    <xf numFmtId="0" fontId="7" fillId="25" borderId="0" xfId="0" applyFont="1" applyFill="1" applyAlignment="1">
      <alignment/>
    </xf>
    <xf numFmtId="0" fontId="8" fillId="25" borderId="13" xfId="0" applyFont="1" applyFill="1" applyBorder="1" applyAlignment="1">
      <alignment/>
    </xf>
    <xf numFmtId="0" fontId="1" fillId="0" borderId="0" xfId="49" applyFont="1" applyAlignment="1">
      <alignment horizontal="center" wrapText="1"/>
      <protection/>
    </xf>
    <xf numFmtId="0" fontId="1" fillId="0" borderId="34" xfId="49" applyFont="1" applyBorder="1">
      <alignment/>
      <protection/>
    </xf>
    <xf numFmtId="0" fontId="1" fillId="0" borderId="34" xfId="49" applyFont="1" applyBorder="1" applyAlignment="1">
      <alignment vertical="center"/>
      <protection/>
    </xf>
    <xf numFmtId="0" fontId="8" fillId="0" borderId="0" xfId="49" applyFont="1" applyAlignment="1">
      <alignment horizontal="center" wrapText="1"/>
      <protection/>
    </xf>
    <xf numFmtId="0" fontId="1" fillId="0" borderId="0" xfId="49" applyFont="1">
      <alignment/>
      <protection/>
    </xf>
    <xf numFmtId="0" fontId="7" fillId="25" borderId="13" xfId="0" applyFont="1" applyFill="1" applyBorder="1" applyAlignment="1">
      <alignment wrapText="1"/>
    </xf>
    <xf numFmtId="3" fontId="7" fillId="25" borderId="52" xfId="0" applyNumberFormat="1" applyFont="1" applyFill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wrapText="1"/>
    </xf>
    <xf numFmtId="0" fontId="8" fillId="25" borderId="13" xfId="0" applyFont="1" applyFill="1" applyBorder="1" applyAlignment="1">
      <alignment wrapText="1"/>
    </xf>
    <xf numFmtId="0" fontId="32" fillId="27" borderId="21" xfId="49" applyFont="1" applyFill="1" applyBorder="1">
      <alignment/>
      <protection/>
    </xf>
    <xf numFmtId="0" fontId="32" fillId="27" borderId="45" xfId="49" applyFont="1" applyFill="1" applyBorder="1">
      <alignment/>
      <protection/>
    </xf>
    <xf numFmtId="0" fontId="32" fillId="27" borderId="45" xfId="49" applyFont="1" applyFill="1" applyBorder="1" applyAlignment="1">
      <alignment horizontal="center"/>
      <protection/>
    </xf>
    <xf numFmtId="0" fontId="32" fillId="27" borderId="21" xfId="48" applyFont="1" applyFill="1" applyBorder="1" applyAlignment="1">
      <alignment horizontal="center" wrapText="1"/>
      <protection/>
    </xf>
    <xf numFmtId="0" fontId="32" fillId="27" borderId="52" xfId="49" applyFont="1" applyFill="1" applyBorder="1">
      <alignment/>
      <protection/>
    </xf>
    <xf numFmtId="0" fontId="32" fillId="27" borderId="52" xfId="49" applyFont="1" applyFill="1" applyBorder="1" applyAlignment="1">
      <alignment horizontal="center"/>
      <protection/>
    </xf>
    <xf numFmtId="2" fontId="32" fillId="27" borderId="21" xfId="49" applyNumberFormat="1" applyFont="1" applyFill="1" applyBorder="1">
      <alignment/>
      <protection/>
    </xf>
    <xf numFmtId="0" fontId="0" fillId="27" borderId="21" xfId="49" applyFont="1" applyFill="1" applyBorder="1">
      <alignment/>
      <protection/>
    </xf>
    <xf numFmtId="3" fontId="7" fillId="25" borderId="21" xfId="0" applyNumberFormat="1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1" fontId="7" fillId="0" borderId="59" xfId="0" applyNumberFormat="1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8" fillId="0" borderId="59" xfId="0" applyFont="1" applyBorder="1" applyAlignment="1">
      <alignment/>
    </xf>
    <xf numFmtId="3" fontId="8" fillId="25" borderId="59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/>
    </xf>
    <xf numFmtId="3" fontId="50" fillId="0" borderId="59" xfId="0" applyNumberFormat="1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7" fillId="25" borderId="59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59" xfId="0" applyFont="1" applyBorder="1" applyAlignment="1">
      <alignment horizontal="center"/>
    </xf>
    <xf numFmtId="0" fontId="1" fillId="25" borderId="52" xfId="49" applyFont="1" applyFill="1" applyBorder="1" applyAlignment="1">
      <alignment horizontal="center" vertical="center" wrapText="1"/>
      <protection/>
    </xf>
    <xf numFmtId="0" fontId="0" fillId="25" borderId="0" xfId="48" applyFont="1" applyFill="1" applyBorder="1" applyAlignment="1">
      <alignment horizontal="left" vertical="center"/>
      <protection/>
    </xf>
    <xf numFmtId="0" fontId="0" fillId="25" borderId="0" xfId="48" applyFont="1" applyFill="1" applyBorder="1" applyAlignment="1">
      <alignment horizontal="left" vertical="center"/>
      <protection/>
    </xf>
    <xf numFmtId="0" fontId="1" fillId="25" borderId="45" xfId="49" applyFont="1" applyFill="1" applyBorder="1" applyAlignment="1">
      <alignment horizontal="center" vertical="center"/>
      <protection/>
    </xf>
    <xf numFmtId="0" fontId="1" fillId="25" borderId="45" xfId="49" applyFont="1" applyFill="1" applyBorder="1" applyAlignment="1">
      <alignment horizontal="center" vertical="center" wrapText="1"/>
      <protection/>
    </xf>
    <xf numFmtId="0" fontId="1" fillId="25" borderId="53" xfId="49" applyFont="1" applyFill="1" applyBorder="1" applyAlignment="1">
      <alignment horizontal="center" vertical="center" wrapText="1"/>
      <protection/>
    </xf>
    <xf numFmtId="0" fontId="0" fillId="29" borderId="0" xfId="49" applyFont="1" applyFill="1" applyBorder="1">
      <alignment/>
      <protection/>
    </xf>
    <xf numFmtId="0" fontId="3" fillId="25" borderId="0" xfId="49" applyFont="1" applyFill="1">
      <alignment/>
      <protection/>
    </xf>
    <xf numFmtId="0" fontId="7" fillId="25" borderId="0" xfId="49" applyFont="1" applyFill="1">
      <alignment/>
      <protection/>
    </xf>
    <xf numFmtId="0" fontId="0" fillId="25" borderId="0" xfId="49" applyFont="1" applyFill="1">
      <alignment/>
      <protection/>
    </xf>
    <xf numFmtId="0" fontId="0" fillId="25" borderId="0" xfId="48" applyFont="1" applyFill="1" applyAlignment="1">
      <alignment horizontal="left" vertical="center"/>
      <protection/>
    </xf>
    <xf numFmtId="0" fontId="1" fillId="30" borderId="23" xfId="48" applyFont="1" applyFill="1" applyBorder="1" applyAlignment="1">
      <alignment vertical="top" wrapText="1"/>
      <protection/>
    </xf>
    <xf numFmtId="0" fontId="0" fillId="30" borderId="10" xfId="48" applyFont="1" applyFill="1" applyBorder="1" applyAlignment="1">
      <alignment horizontal="center" wrapText="1"/>
      <protection/>
    </xf>
    <xf numFmtId="0" fontId="32" fillId="30" borderId="10" xfId="48" applyFont="1" applyFill="1" applyBorder="1" applyAlignment="1">
      <alignment horizontal="center" wrapText="1"/>
      <protection/>
    </xf>
    <xf numFmtId="2" fontId="32" fillId="30" borderId="10" xfId="48" applyNumberFormat="1" applyFont="1" applyFill="1" applyBorder="1" applyAlignment="1">
      <alignment horizontal="center" wrapText="1"/>
      <protection/>
    </xf>
    <xf numFmtId="2" fontId="0" fillId="30" borderId="10" xfId="48" applyNumberFormat="1" applyFont="1" applyFill="1" applyBorder="1">
      <alignment/>
      <protection/>
    </xf>
    <xf numFmtId="0" fontId="31" fillId="30" borderId="0" xfId="48" applyFont="1" applyFill="1" applyBorder="1">
      <alignment/>
      <protection/>
    </xf>
    <xf numFmtId="0" fontId="0" fillId="30" borderId="0" xfId="48" applyFont="1" applyFill="1" applyBorder="1">
      <alignment/>
      <protection/>
    </xf>
    <xf numFmtId="0" fontId="0" fillId="30" borderId="0" xfId="48" applyFont="1" applyFill="1">
      <alignment/>
      <protection/>
    </xf>
    <xf numFmtId="0" fontId="0" fillId="25" borderId="0" xfId="48" applyFont="1" applyFill="1" applyBorder="1" applyAlignment="1">
      <alignment horizontal="left" vertical="center"/>
      <protection/>
    </xf>
    <xf numFmtId="0" fontId="1" fillId="25" borderId="32" xfId="49" applyFont="1" applyFill="1" applyBorder="1" applyAlignment="1">
      <alignment horizontal="center" vertical="center"/>
      <protection/>
    </xf>
    <xf numFmtId="0" fontId="32" fillId="30" borderId="21" xfId="49" applyFont="1" applyFill="1" applyBorder="1" applyAlignment="1">
      <alignment horizontal="center"/>
      <protection/>
    </xf>
    <xf numFmtId="0" fontId="32" fillId="30" borderId="21" xfId="49" applyFont="1" applyFill="1" applyBorder="1">
      <alignment/>
      <protection/>
    </xf>
    <xf numFmtId="0" fontId="32" fillId="30" borderId="45" xfId="49" applyFont="1" applyFill="1" applyBorder="1">
      <alignment/>
      <protection/>
    </xf>
    <xf numFmtId="0" fontId="32" fillId="30" borderId="45" xfId="49" applyFont="1" applyFill="1" applyBorder="1" applyAlignment="1">
      <alignment horizontal="center"/>
      <protection/>
    </xf>
    <xf numFmtId="0" fontId="32" fillId="30" borderId="21" xfId="48" applyFont="1" applyFill="1" applyBorder="1" applyAlignment="1">
      <alignment horizontal="center" wrapText="1"/>
      <protection/>
    </xf>
    <xf numFmtId="0" fontId="32" fillId="30" borderId="52" xfId="49" applyFont="1" applyFill="1" applyBorder="1">
      <alignment/>
      <protection/>
    </xf>
    <xf numFmtId="0" fontId="32" fillId="30" borderId="52" xfId="49" applyFont="1" applyFill="1" applyBorder="1" applyAlignment="1">
      <alignment horizontal="center"/>
      <protection/>
    </xf>
    <xf numFmtId="2" fontId="32" fillId="30" borderId="21" xfId="49" applyNumberFormat="1" applyFont="1" applyFill="1" applyBorder="1" applyAlignment="1">
      <alignment horizontal="center"/>
      <protection/>
    </xf>
    <xf numFmtId="2" fontId="32" fillId="30" borderId="21" xfId="49" applyNumberFormat="1" applyFont="1" applyFill="1" applyBorder="1">
      <alignment/>
      <protection/>
    </xf>
    <xf numFmtId="0" fontId="0" fillId="30" borderId="21" xfId="49" applyFont="1" applyFill="1" applyBorder="1">
      <alignment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left" vertical="top" wrapText="1"/>
      <protection/>
    </xf>
    <xf numFmtId="0" fontId="1" fillId="0" borderId="10" xfId="48" applyFont="1" applyFill="1" applyBorder="1" applyAlignment="1">
      <alignment horizontal="left" vertical="center" wrapText="1"/>
      <protection/>
    </xf>
    <xf numFmtId="0" fontId="30" fillId="0" borderId="10" xfId="48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 vertical="center" wrapText="1"/>
      <protection/>
    </xf>
    <xf numFmtId="0" fontId="1" fillId="0" borderId="0" xfId="48" applyFont="1" applyFill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1" fillId="0" borderId="61" xfId="48" applyFont="1" applyFill="1" applyBorder="1" applyAlignment="1">
      <alignment horizontal="left" vertical="top" wrapText="1"/>
      <protection/>
    </xf>
    <xf numFmtId="0" fontId="0" fillId="0" borderId="29" xfId="48" applyFont="1" applyBorder="1" applyAlignment="1">
      <alignment wrapText="1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1" fillId="0" borderId="29" xfId="48" applyFont="1" applyFill="1" applyBorder="1" applyAlignment="1">
      <alignment horizontal="left" vertical="top" wrapText="1"/>
      <protection/>
    </xf>
    <xf numFmtId="0" fontId="1" fillId="0" borderId="23" xfId="49" applyFont="1" applyFill="1" applyBorder="1" applyAlignment="1">
      <alignment horizontal="center" vertical="center" wrapText="1"/>
      <protection/>
    </xf>
    <xf numFmtId="0" fontId="1" fillId="0" borderId="24" xfId="49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1" fillId="25" borderId="10" xfId="48" applyFont="1" applyFill="1" applyBorder="1" applyAlignment="1">
      <alignment horizontal="center" vertical="center" wrapText="1"/>
      <protection/>
    </xf>
    <xf numFmtId="0" fontId="0" fillId="25" borderId="10" xfId="48" applyFont="1" applyFill="1" applyBorder="1" applyAlignment="1">
      <alignment horizontal="center" vertical="center" wrapText="1"/>
      <protection/>
    </xf>
    <xf numFmtId="0" fontId="1" fillId="0" borderId="23" xfId="48" applyFont="1" applyFill="1" applyBorder="1" applyAlignment="1">
      <alignment horizontal="center" vertical="center" wrapText="1"/>
      <protection/>
    </xf>
    <xf numFmtId="0" fontId="1" fillId="0" borderId="31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horizontal="left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left" wrapText="1"/>
      <protection/>
    </xf>
    <xf numFmtId="0" fontId="30" fillId="0" borderId="10" xfId="48" applyFont="1" applyFill="1" applyBorder="1" applyAlignment="1">
      <alignment horizontal="center" wrapText="1"/>
      <protection/>
    </xf>
    <xf numFmtId="0" fontId="0" fillId="25" borderId="0" xfId="48" applyFont="1" applyFill="1" applyBorder="1" applyAlignment="1">
      <alignment horizontal="center"/>
      <protection/>
    </xf>
    <xf numFmtId="0" fontId="1" fillId="27" borderId="40" xfId="48" applyFont="1" applyFill="1" applyBorder="1" applyAlignment="1">
      <alignment horizontal="left" vertical="top" wrapText="1"/>
      <protection/>
    </xf>
    <xf numFmtId="0" fontId="1" fillId="0" borderId="24" xfId="48" applyFont="1" applyFill="1" applyBorder="1" applyAlignment="1">
      <alignment horizontal="left" vertical="center" wrapText="1"/>
      <protection/>
    </xf>
    <xf numFmtId="0" fontId="1" fillId="0" borderId="24" xfId="48" applyFont="1" applyFill="1" applyBorder="1" applyAlignment="1">
      <alignment horizontal="left" vertical="top" wrapText="1"/>
      <protection/>
    </xf>
    <xf numFmtId="0" fontId="0" fillId="0" borderId="24" xfId="48" applyFont="1" applyFill="1" applyBorder="1" applyAlignment="1">
      <alignment horizontal="left" wrapText="1"/>
      <protection/>
    </xf>
    <xf numFmtId="0" fontId="1" fillId="25" borderId="29" xfId="48" applyFont="1" applyFill="1" applyBorder="1" applyAlignment="1">
      <alignment horizontal="left" vertical="top" wrapText="1"/>
      <protection/>
    </xf>
    <xf numFmtId="0" fontId="1" fillId="25" borderId="10" xfId="48" applyFont="1" applyFill="1" applyBorder="1" applyAlignment="1">
      <alignment horizontal="left" vertical="top" wrapText="1"/>
      <protection/>
    </xf>
    <xf numFmtId="0" fontId="1" fillId="27" borderId="10" xfId="48" applyFont="1" applyFill="1" applyBorder="1" applyAlignment="1">
      <alignment horizontal="left" vertical="top" wrapText="1"/>
      <protection/>
    </xf>
    <xf numFmtId="0" fontId="1" fillId="25" borderId="23" xfId="49" applyFont="1" applyFill="1" applyBorder="1" applyAlignment="1">
      <alignment horizontal="center" vertical="center" wrapText="1"/>
      <protection/>
    </xf>
    <xf numFmtId="0" fontId="1" fillId="25" borderId="24" xfId="49" applyFont="1" applyFill="1" applyBorder="1" applyAlignment="1">
      <alignment horizontal="center" vertical="center" wrapText="1"/>
      <protection/>
    </xf>
    <xf numFmtId="0" fontId="1" fillId="30" borderId="29" xfId="48" applyFont="1" applyFill="1" applyBorder="1" applyAlignment="1">
      <alignment horizontal="left" vertical="top" wrapText="1"/>
      <protection/>
    </xf>
    <xf numFmtId="0" fontId="1" fillId="30" borderId="10" xfId="48" applyFont="1" applyFill="1" applyBorder="1" applyAlignment="1">
      <alignment horizontal="left" vertical="top" wrapText="1"/>
      <protection/>
    </xf>
    <xf numFmtId="0" fontId="7" fillId="25" borderId="0" xfId="49" applyFont="1" applyFill="1" applyBorder="1" applyAlignment="1">
      <alignment horizontal="center" vertical="top" wrapText="1"/>
      <protection/>
    </xf>
    <xf numFmtId="0" fontId="7" fillId="25" borderId="0" xfId="49" applyFont="1" applyFill="1" applyBorder="1" applyAlignment="1">
      <alignment horizontal="center" vertical="center" wrapText="1"/>
      <protection/>
    </xf>
    <xf numFmtId="0" fontId="7" fillId="25" borderId="0" xfId="49" applyFont="1" applyFill="1" applyBorder="1" applyAlignment="1">
      <alignment horizontal="center"/>
      <protection/>
    </xf>
    <xf numFmtId="0" fontId="8" fillId="25" borderId="0" xfId="49" applyFont="1" applyFill="1" applyBorder="1" applyAlignment="1">
      <alignment horizontal="center"/>
      <protection/>
    </xf>
    <xf numFmtId="0" fontId="1" fillId="25" borderId="0" xfId="48" applyFont="1" applyFill="1" applyBorder="1" applyAlignment="1">
      <alignment horizontal="center" vertical="center"/>
      <protection/>
    </xf>
    <xf numFmtId="0" fontId="0" fillId="25" borderId="0" xfId="48" applyFont="1" applyFill="1" applyBorder="1" applyAlignment="1">
      <alignment horizontal="left" vertical="center"/>
      <protection/>
    </xf>
    <xf numFmtId="0" fontId="48" fillId="25" borderId="61" xfId="48" applyFont="1" applyFill="1" applyBorder="1" applyAlignment="1">
      <alignment horizontal="left" vertical="top" wrapText="1"/>
      <protection/>
    </xf>
    <xf numFmtId="0" fontId="48" fillId="25" borderId="29" xfId="48" applyFont="1" applyFill="1" applyBorder="1" applyAlignment="1">
      <alignment horizontal="left" vertical="top" wrapText="1"/>
      <protection/>
    </xf>
    <xf numFmtId="0" fontId="1" fillId="25" borderId="62" xfId="49" applyFont="1" applyFill="1" applyBorder="1" applyAlignment="1">
      <alignment horizontal="left" vertical="top" wrapText="1"/>
      <protection/>
    </xf>
    <xf numFmtId="0" fontId="1" fillId="25" borderId="63" xfId="49" applyFont="1" applyFill="1" applyBorder="1" applyAlignment="1">
      <alignment horizontal="left" vertical="top" wrapText="1"/>
      <protection/>
    </xf>
    <xf numFmtId="0" fontId="1" fillId="25" borderId="18" xfId="49" applyFont="1" applyFill="1" applyBorder="1" applyAlignment="1">
      <alignment horizontal="left" vertical="top" wrapText="1"/>
      <protection/>
    </xf>
    <xf numFmtId="0" fontId="1" fillId="25" borderId="32" xfId="49" applyFont="1" applyFill="1" applyBorder="1" applyAlignment="1">
      <alignment horizontal="left" vertical="top" wrapText="1"/>
      <protection/>
    </xf>
    <xf numFmtId="0" fontId="1" fillId="25" borderId="18" xfId="48" applyFont="1" applyFill="1" applyBorder="1" applyAlignment="1">
      <alignment horizontal="left" vertical="top" wrapText="1"/>
      <protection/>
    </xf>
    <xf numFmtId="0" fontId="1" fillId="25" borderId="32" xfId="48" applyFont="1" applyFill="1" applyBorder="1" applyAlignment="1">
      <alignment horizontal="left" vertical="top" wrapText="1"/>
      <protection/>
    </xf>
    <xf numFmtId="0" fontId="1" fillId="25" borderId="18" xfId="48" applyFont="1" applyFill="1" applyBorder="1" applyAlignment="1">
      <alignment horizontal="center" vertical="top" wrapText="1"/>
      <protection/>
    </xf>
    <xf numFmtId="0" fontId="1" fillId="25" borderId="32" xfId="48" applyFont="1" applyFill="1" applyBorder="1" applyAlignment="1">
      <alignment horizontal="center" vertical="top" wrapText="1"/>
      <protection/>
    </xf>
    <xf numFmtId="0" fontId="54" fillId="25" borderId="18" xfId="49" applyFont="1" applyFill="1" applyBorder="1" applyAlignment="1">
      <alignment horizontal="center" vertical="center" wrapText="1"/>
      <protection/>
    </xf>
    <xf numFmtId="0" fontId="54" fillId="25" borderId="32" xfId="49" applyFont="1" applyFill="1" applyBorder="1" applyAlignment="1">
      <alignment horizontal="center" vertical="center" wrapText="1"/>
      <protection/>
    </xf>
    <xf numFmtId="0" fontId="1" fillId="25" borderId="53" xfId="49" applyFont="1" applyFill="1" applyBorder="1" applyAlignment="1">
      <alignment horizontal="center" vertical="center"/>
      <protection/>
    </xf>
    <xf numFmtId="0" fontId="55" fillId="25" borderId="18" xfId="49" applyFont="1" applyFill="1" applyBorder="1" applyAlignment="1">
      <alignment horizontal="left" vertical="top" wrapText="1"/>
      <protection/>
    </xf>
    <xf numFmtId="0" fontId="55" fillId="25" borderId="32" xfId="49" applyFont="1" applyFill="1" applyBorder="1" applyAlignment="1">
      <alignment horizontal="left" vertical="top" wrapText="1"/>
      <protection/>
    </xf>
    <xf numFmtId="0" fontId="56" fillId="25" borderId="18" xfId="49" applyFont="1" applyFill="1" applyBorder="1" applyAlignment="1">
      <alignment horizontal="left" vertical="top" wrapText="1"/>
      <protection/>
    </xf>
    <xf numFmtId="0" fontId="56" fillId="25" borderId="32" xfId="49" applyFont="1" applyFill="1" applyBorder="1" applyAlignment="1">
      <alignment horizontal="left" vertical="top" wrapText="1"/>
      <protection/>
    </xf>
    <xf numFmtId="0" fontId="1" fillId="25" borderId="19" xfId="49" applyFont="1" applyFill="1" applyBorder="1" applyAlignment="1">
      <alignment horizontal="left" vertical="top" wrapText="1"/>
      <protection/>
    </xf>
    <xf numFmtId="0" fontId="1" fillId="25" borderId="64" xfId="49" applyFont="1" applyFill="1" applyBorder="1" applyAlignment="1">
      <alignment horizontal="left" vertical="top" wrapText="1"/>
      <protection/>
    </xf>
    <xf numFmtId="0" fontId="48" fillId="25" borderId="18" xfId="49" applyFont="1" applyFill="1" applyBorder="1" applyAlignment="1">
      <alignment horizontal="left" vertical="top" wrapText="1"/>
      <protection/>
    </xf>
    <xf numFmtId="0" fontId="48" fillId="25" borderId="32" xfId="49" applyFont="1" applyFill="1" applyBorder="1" applyAlignment="1">
      <alignment horizontal="left" vertical="top" wrapText="1"/>
      <protection/>
    </xf>
    <xf numFmtId="0" fontId="54" fillId="25" borderId="18" xfId="49" applyFont="1" applyFill="1" applyBorder="1" applyAlignment="1">
      <alignment horizontal="left" vertical="center" wrapText="1"/>
      <protection/>
    </xf>
    <xf numFmtId="0" fontId="54" fillId="25" borderId="32" xfId="49" applyFont="1" applyFill="1" applyBorder="1" applyAlignment="1">
      <alignment horizontal="left" vertical="center" wrapText="1"/>
      <protection/>
    </xf>
    <xf numFmtId="0" fontId="1" fillId="25" borderId="45" xfId="49" applyFont="1" applyFill="1" applyBorder="1" applyAlignment="1">
      <alignment horizontal="center" vertical="center"/>
      <protection/>
    </xf>
    <xf numFmtId="0" fontId="1" fillId="25" borderId="52" xfId="49" applyFont="1" applyFill="1" applyBorder="1" applyAlignment="1">
      <alignment horizontal="center" vertical="center"/>
      <protection/>
    </xf>
    <xf numFmtId="0" fontId="1" fillId="27" borderId="18" xfId="49" applyFont="1" applyFill="1" applyBorder="1" applyAlignment="1">
      <alignment horizontal="left" vertical="top" wrapText="1"/>
      <protection/>
    </xf>
    <xf numFmtId="0" fontId="1" fillId="27" borderId="32" xfId="49" applyFont="1" applyFill="1" applyBorder="1" applyAlignment="1">
      <alignment horizontal="left" vertical="top" wrapText="1"/>
      <protection/>
    </xf>
    <xf numFmtId="0" fontId="1" fillId="25" borderId="18" xfId="0" applyFont="1" applyFill="1" applyBorder="1" applyAlignment="1">
      <alignment horizontal="left" wrapText="1"/>
    </xf>
    <xf numFmtId="0" fontId="1" fillId="25" borderId="32" xfId="0" applyFont="1" applyFill="1" applyBorder="1" applyAlignment="1">
      <alignment horizontal="left" wrapText="1"/>
    </xf>
    <xf numFmtId="0" fontId="57" fillId="25" borderId="18" xfId="49" applyFont="1" applyFill="1" applyBorder="1" applyAlignment="1">
      <alignment horizontal="left" vertical="top" wrapText="1"/>
      <protection/>
    </xf>
    <xf numFmtId="0" fontId="57" fillId="25" borderId="32" xfId="49" applyFont="1" applyFill="1" applyBorder="1" applyAlignment="1">
      <alignment horizontal="left" vertical="top" wrapText="1"/>
      <protection/>
    </xf>
    <xf numFmtId="0" fontId="55" fillId="25" borderId="18" xfId="49" applyFont="1" applyFill="1" applyBorder="1" applyAlignment="1">
      <alignment horizontal="left" vertical="center" wrapText="1"/>
      <protection/>
    </xf>
    <xf numFmtId="0" fontId="55" fillId="25" borderId="54" xfId="49" applyFont="1" applyFill="1" applyBorder="1" applyAlignment="1">
      <alignment horizontal="left" vertical="center" wrapText="1"/>
      <protection/>
    </xf>
    <xf numFmtId="0" fontId="55" fillId="25" borderId="32" xfId="49" applyFont="1" applyFill="1" applyBorder="1" applyAlignment="1">
      <alignment horizontal="left" vertical="center" wrapText="1"/>
      <protection/>
    </xf>
    <xf numFmtId="0" fontId="0" fillId="25" borderId="18" xfId="49" applyFont="1" applyFill="1" applyBorder="1" applyAlignment="1">
      <alignment horizontal="left" vertical="top" wrapText="1"/>
      <protection/>
    </xf>
    <xf numFmtId="0" fontId="0" fillId="25" borderId="32" xfId="49" applyFont="1" applyFill="1" applyBorder="1" applyAlignment="1">
      <alignment horizontal="left" vertical="top" wrapText="1"/>
      <protection/>
    </xf>
    <xf numFmtId="0" fontId="1" fillId="26" borderId="18" xfId="49" applyFont="1" applyFill="1" applyBorder="1" applyAlignment="1">
      <alignment horizontal="left" vertical="center" wrapText="1"/>
      <protection/>
    </xf>
    <xf numFmtId="0" fontId="1" fillId="26" borderId="54" xfId="49" applyFont="1" applyFill="1" applyBorder="1" applyAlignment="1">
      <alignment horizontal="left" vertical="center" wrapText="1"/>
      <protection/>
    </xf>
    <xf numFmtId="0" fontId="1" fillId="26" borderId="32" xfId="49" applyFont="1" applyFill="1" applyBorder="1" applyAlignment="1">
      <alignment horizontal="left" vertical="center" wrapText="1"/>
      <protection/>
    </xf>
    <xf numFmtId="0" fontId="1" fillId="25" borderId="18" xfId="49" applyFont="1" applyFill="1" applyBorder="1" applyAlignment="1">
      <alignment horizontal="left" vertical="center" wrapText="1"/>
      <protection/>
    </xf>
    <xf numFmtId="0" fontId="1" fillId="25" borderId="32" xfId="49" applyFont="1" applyFill="1" applyBorder="1" applyAlignment="1">
      <alignment horizontal="left" vertical="center" wrapText="1"/>
      <protection/>
    </xf>
    <xf numFmtId="0" fontId="1" fillId="25" borderId="54" xfId="49" applyFont="1" applyFill="1" applyBorder="1" applyAlignment="1">
      <alignment horizontal="left" vertical="center" wrapText="1"/>
      <protection/>
    </xf>
    <xf numFmtId="0" fontId="0" fillId="25" borderId="18" xfId="49" applyFont="1" applyFill="1" applyBorder="1" applyAlignment="1">
      <alignment vertical="top" wrapText="1"/>
      <protection/>
    </xf>
    <xf numFmtId="0" fontId="0" fillId="25" borderId="32" xfId="49" applyFont="1" applyFill="1" applyBorder="1" applyAlignment="1">
      <alignment vertical="top" wrapText="1"/>
      <protection/>
    </xf>
    <xf numFmtId="0" fontId="29" fillId="25" borderId="18" xfId="49" applyFont="1" applyFill="1" applyBorder="1" applyAlignment="1">
      <alignment horizontal="center" vertical="top" wrapText="1"/>
      <protection/>
    </xf>
    <xf numFmtId="0" fontId="29" fillId="25" borderId="32" xfId="49" applyFont="1" applyFill="1" applyBorder="1" applyAlignment="1">
      <alignment horizontal="center" vertical="top" wrapText="1"/>
      <protection/>
    </xf>
    <xf numFmtId="0" fontId="1" fillId="28" borderId="18" xfId="49" applyFont="1" applyFill="1" applyBorder="1" applyAlignment="1">
      <alignment horizontal="left" vertical="center" wrapText="1"/>
      <protection/>
    </xf>
    <xf numFmtId="0" fontId="1" fillId="28" borderId="54" xfId="49" applyFont="1" applyFill="1" applyBorder="1" applyAlignment="1">
      <alignment horizontal="left" vertical="center" wrapText="1"/>
      <protection/>
    </xf>
    <xf numFmtId="0" fontId="1" fillId="28" borderId="32" xfId="49" applyFont="1" applyFill="1" applyBorder="1" applyAlignment="1">
      <alignment horizontal="left" vertical="center" wrapText="1"/>
      <protection/>
    </xf>
    <xf numFmtId="0" fontId="1" fillId="25" borderId="54" xfId="49" applyFont="1" applyFill="1" applyBorder="1" applyAlignment="1">
      <alignment horizontal="left" vertical="top" wrapText="1"/>
      <protection/>
    </xf>
    <xf numFmtId="0" fontId="1" fillId="25" borderId="18" xfId="49" applyFont="1" applyFill="1" applyBorder="1" applyAlignment="1">
      <alignment horizontal="center" vertical="center"/>
      <protection/>
    </xf>
    <xf numFmtId="0" fontId="1" fillId="25" borderId="32" xfId="49" applyFont="1" applyFill="1" applyBorder="1" applyAlignment="1">
      <alignment horizontal="center" vertical="center"/>
      <protection/>
    </xf>
    <xf numFmtId="0" fontId="1" fillId="25" borderId="45" xfId="49" applyFont="1" applyFill="1" applyBorder="1" applyAlignment="1">
      <alignment horizontal="center" vertical="center" wrapText="1"/>
      <protection/>
    </xf>
    <xf numFmtId="0" fontId="1" fillId="25" borderId="52" xfId="49" applyFont="1" applyFill="1" applyBorder="1" applyAlignment="1">
      <alignment horizontal="center" vertical="center" wrapText="1"/>
      <protection/>
    </xf>
    <xf numFmtId="0" fontId="0" fillId="25" borderId="18" xfId="49" applyFont="1" applyFill="1" applyBorder="1" applyAlignment="1">
      <alignment horizontal="center" vertical="center"/>
      <protection/>
    </xf>
    <xf numFmtId="0" fontId="0" fillId="25" borderId="32" xfId="49" applyFont="1" applyFill="1" applyBorder="1" applyAlignment="1">
      <alignment horizontal="center" vertical="center"/>
      <protection/>
    </xf>
    <xf numFmtId="0" fontId="0" fillId="25" borderId="18" xfId="49" applyFont="1" applyFill="1" applyBorder="1" applyAlignment="1">
      <alignment horizontal="center" wrapText="1"/>
      <protection/>
    </xf>
    <xf numFmtId="0" fontId="0" fillId="25" borderId="32" xfId="49" applyFont="1" applyFill="1" applyBorder="1" applyAlignment="1">
      <alignment horizontal="center" wrapText="1"/>
      <protection/>
    </xf>
    <xf numFmtId="0" fontId="1" fillId="28" borderId="18" xfId="49" applyFont="1" applyFill="1" applyBorder="1" applyAlignment="1">
      <alignment horizontal="left" vertical="top" wrapText="1"/>
      <protection/>
    </xf>
    <xf numFmtId="0" fontId="1" fillId="28" borderId="32" xfId="49" applyFont="1" applyFill="1" applyBorder="1" applyAlignment="1">
      <alignment horizontal="left" vertical="top" wrapText="1"/>
      <protection/>
    </xf>
    <xf numFmtId="0" fontId="1" fillId="25" borderId="18" xfId="49" applyFont="1" applyFill="1" applyBorder="1" applyAlignment="1">
      <alignment horizontal="center" vertical="center" wrapText="1"/>
      <protection/>
    </xf>
    <xf numFmtId="0" fontId="1" fillId="25" borderId="54" xfId="49" applyFont="1" applyFill="1" applyBorder="1" applyAlignment="1">
      <alignment horizontal="center" vertical="center" wrapText="1"/>
      <protection/>
    </xf>
    <xf numFmtId="0" fontId="1" fillId="25" borderId="32" xfId="49" applyFont="1" applyFill="1" applyBorder="1" applyAlignment="1">
      <alignment horizontal="center" vertical="center" wrapText="1"/>
      <protection/>
    </xf>
    <xf numFmtId="0" fontId="1" fillId="0" borderId="45" xfId="49" applyFont="1" applyFill="1" applyBorder="1" applyAlignment="1">
      <alignment horizontal="center" vertical="center" wrapText="1"/>
      <protection/>
    </xf>
    <xf numFmtId="0" fontId="1" fillId="0" borderId="52" xfId="49" applyFont="1" applyFill="1" applyBorder="1" applyAlignment="1">
      <alignment horizontal="center" vertical="center" wrapText="1"/>
      <protection/>
    </xf>
    <xf numFmtId="0" fontId="1" fillId="25" borderId="53" xfId="49" applyFont="1" applyFill="1" applyBorder="1" applyAlignment="1">
      <alignment horizontal="center" vertical="center" wrapText="1"/>
      <protection/>
    </xf>
    <xf numFmtId="0" fontId="1" fillId="25" borderId="65" xfId="49" applyFont="1" applyFill="1" applyBorder="1" applyAlignment="1">
      <alignment horizontal="center" vertical="center" wrapText="1"/>
      <protection/>
    </xf>
    <xf numFmtId="0" fontId="1" fillId="25" borderId="66" xfId="49" applyFont="1" applyFill="1" applyBorder="1" applyAlignment="1">
      <alignment horizontal="center" vertical="center" wrapText="1"/>
      <protection/>
    </xf>
    <xf numFmtId="0" fontId="1" fillId="25" borderId="67" xfId="49" applyFont="1" applyFill="1" applyBorder="1" applyAlignment="1">
      <alignment horizontal="center" vertical="center" wrapText="1"/>
      <protection/>
    </xf>
    <xf numFmtId="0" fontId="1" fillId="25" borderId="56" xfId="49" applyFont="1" applyFill="1" applyBorder="1" applyAlignment="1">
      <alignment horizontal="center" vertical="center" wrapText="1"/>
      <protection/>
    </xf>
    <xf numFmtId="0" fontId="1" fillId="25" borderId="68" xfId="49" applyFont="1" applyFill="1" applyBorder="1" applyAlignment="1">
      <alignment horizontal="center" vertical="center" wrapText="1"/>
      <protection/>
    </xf>
    <xf numFmtId="0" fontId="1" fillId="25" borderId="51" xfId="49" applyFont="1" applyFill="1" applyBorder="1" applyAlignment="1">
      <alignment horizontal="center" vertical="center" wrapText="1"/>
      <protection/>
    </xf>
    <xf numFmtId="0" fontId="4" fillId="25" borderId="0" xfId="49" applyFont="1" applyFill="1" applyBorder="1" applyAlignment="1">
      <alignment horizontal="center" vertical="center" wrapText="1"/>
      <protection/>
    </xf>
    <xf numFmtId="0" fontId="7" fillId="25" borderId="65" xfId="49" applyFont="1" applyFill="1" applyBorder="1" applyAlignment="1">
      <alignment horizontal="center" vertical="center" wrapText="1"/>
      <protection/>
    </xf>
    <xf numFmtId="0" fontId="7" fillId="25" borderId="66" xfId="49" applyFont="1" applyFill="1" applyBorder="1" applyAlignment="1">
      <alignment horizontal="center" vertical="center" wrapText="1"/>
      <protection/>
    </xf>
    <xf numFmtId="0" fontId="7" fillId="25" borderId="67" xfId="49" applyFont="1" applyFill="1" applyBorder="1" applyAlignment="1">
      <alignment horizontal="center" vertical="center" wrapText="1"/>
      <protection/>
    </xf>
    <xf numFmtId="0" fontId="7" fillId="25" borderId="57" xfId="49" applyFont="1" applyFill="1" applyBorder="1" applyAlignment="1">
      <alignment horizontal="center" vertical="center" wrapText="1"/>
      <protection/>
    </xf>
    <xf numFmtId="0" fontId="7" fillId="25" borderId="69" xfId="49" applyFont="1" applyFill="1" applyBorder="1" applyAlignment="1">
      <alignment horizontal="center" vertical="center" wrapText="1"/>
      <protection/>
    </xf>
    <xf numFmtId="0" fontId="7" fillId="25" borderId="56" xfId="49" applyFont="1" applyFill="1" applyBorder="1" applyAlignment="1">
      <alignment horizontal="center" vertical="center" wrapText="1"/>
      <protection/>
    </xf>
    <xf numFmtId="0" fontId="7" fillId="25" borderId="68" xfId="49" applyFont="1" applyFill="1" applyBorder="1" applyAlignment="1">
      <alignment horizontal="center" vertical="center" wrapText="1"/>
      <protection/>
    </xf>
    <xf numFmtId="0" fontId="7" fillId="25" borderId="51" xfId="49" applyFont="1" applyFill="1" applyBorder="1" applyAlignment="1">
      <alignment horizontal="center" vertical="center" wrapText="1"/>
      <protection/>
    </xf>
    <xf numFmtId="0" fontId="1" fillId="27" borderId="18" xfId="49" applyFont="1" applyFill="1" applyBorder="1" applyAlignment="1">
      <alignment horizontal="left" vertical="center" wrapText="1"/>
      <protection/>
    </xf>
    <xf numFmtId="0" fontId="1" fillId="27" borderId="54" xfId="49" applyFont="1" applyFill="1" applyBorder="1" applyAlignment="1">
      <alignment horizontal="left" vertical="center" wrapText="1"/>
      <protection/>
    </xf>
    <xf numFmtId="0" fontId="1" fillId="27" borderId="32" xfId="49" applyFont="1" applyFill="1" applyBorder="1" applyAlignment="1">
      <alignment horizontal="left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9" fontId="1" fillId="0" borderId="35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49" applyFont="1" applyFill="1" applyBorder="1" applyAlignment="1">
      <alignment horizont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49" applyFont="1" applyFill="1" applyBorder="1" applyAlignment="1">
      <alignment horizontal="center" vertical="top" wrapText="1"/>
      <protection/>
    </xf>
    <xf numFmtId="0" fontId="1" fillId="0" borderId="0" xfId="49" applyFont="1" applyFill="1" applyBorder="1" applyAlignment="1">
      <alignment horizontal="center" vertical="center" wrapText="1"/>
      <protection/>
    </xf>
    <xf numFmtId="0" fontId="1" fillId="0" borderId="0" xfId="49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8" fillId="0" borderId="0" xfId="49" applyFont="1" applyFill="1" applyBorder="1" applyAlignment="1">
      <alignment horizontal="center" wrapText="1"/>
      <protection/>
    </xf>
    <xf numFmtId="0" fontId="8" fillId="0" borderId="0" xfId="49" applyFont="1" applyFill="1" applyBorder="1" applyAlignment="1">
      <alignment horizontal="center" wrapText="1"/>
      <protection/>
    </xf>
    <xf numFmtId="0" fontId="1" fillId="0" borderId="7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 wrapText="1"/>
    </xf>
    <xf numFmtId="0" fontId="30" fillId="0" borderId="39" xfId="0" applyFont="1" applyFill="1" applyBorder="1" applyAlignment="1">
      <alignment horizontal="center" wrapText="1"/>
    </xf>
    <xf numFmtId="0" fontId="7" fillId="0" borderId="76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1" fillId="0" borderId="7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0" fontId="7" fillId="0" borderId="12" xfId="48" applyFont="1" applyFill="1" applyBorder="1" applyAlignment="1">
      <alignment horizontal="right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" fillId="25" borderId="0" xfId="48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 horizontal="right"/>
      <protection/>
    </xf>
    <xf numFmtId="0" fontId="3" fillId="25" borderId="0" xfId="48" applyFont="1" applyFill="1" applyBorder="1" applyAlignment="1">
      <alignment horizontal="right"/>
      <protection/>
    </xf>
    <xf numFmtId="0" fontId="3" fillId="0" borderId="0" xfId="4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BVC sint. v.23.01.2013" xfId="48"/>
    <cellStyle name="Normal_Copy of Copy of BVC analitic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3"/>
  <sheetViews>
    <sheetView zoomScalePageLayoutView="0" workbookViewId="0" topLeftCell="A46">
      <selection activeCell="D65" sqref="D65:E65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8515625" style="26" customWidth="1"/>
    <col min="4" max="4" width="3.57421875" style="101" customWidth="1"/>
    <col min="5" max="5" width="45.57421875" style="28" customWidth="1"/>
    <col min="6" max="6" width="5.00390625" style="29" customWidth="1"/>
    <col min="7" max="7" width="10.57421875" style="238" customWidth="1"/>
    <col min="8" max="8" width="11.00390625" style="80" customWidth="1"/>
    <col min="9" max="9" width="12.7109375" style="25" bestFit="1" customWidth="1"/>
    <col min="10" max="10" width="10.57421875" style="24" customWidth="1"/>
    <col min="11" max="11" width="11.00390625" style="25" customWidth="1"/>
    <col min="12" max="12" width="10.8515625" style="25" bestFit="1" customWidth="1"/>
    <col min="13" max="13" width="10.7109375" style="25" bestFit="1" customWidth="1"/>
    <col min="14" max="14" width="13.421875" style="25" bestFit="1" customWidth="1"/>
    <col min="15" max="110" width="9.140625" style="25" customWidth="1"/>
    <col min="111" max="16384" width="9.140625" style="80" customWidth="1"/>
  </cols>
  <sheetData>
    <row r="1" spans="1:7" ht="15.75">
      <c r="A1" s="40" t="s">
        <v>247</v>
      </c>
      <c r="B1" s="8"/>
      <c r="C1" s="9"/>
      <c r="D1" s="8"/>
      <c r="E1" s="10"/>
      <c r="F1" s="11"/>
      <c r="G1" s="217"/>
    </row>
    <row r="2" spans="1:8" ht="15.75">
      <c r="A2" s="40" t="s">
        <v>332</v>
      </c>
      <c r="B2" s="8"/>
      <c r="C2" s="9"/>
      <c r="D2" s="8"/>
      <c r="E2" s="10"/>
      <c r="F2" s="11"/>
      <c r="G2" s="217"/>
      <c r="H2" s="12"/>
    </row>
    <row r="3" spans="1:8" ht="15.75">
      <c r="A3" s="40" t="s">
        <v>333</v>
      </c>
      <c r="B3" s="8"/>
      <c r="C3" s="9"/>
      <c r="D3" s="8"/>
      <c r="E3" s="10"/>
      <c r="F3" s="11"/>
      <c r="G3" s="217"/>
      <c r="H3" s="12"/>
    </row>
    <row r="4" spans="1:8" ht="15.75">
      <c r="A4" s="40" t="s">
        <v>334</v>
      </c>
      <c r="B4" s="8"/>
      <c r="C4" s="9"/>
      <c r="D4" s="8"/>
      <c r="E4" s="10"/>
      <c r="F4" s="11"/>
      <c r="G4" s="217"/>
      <c r="H4" s="12"/>
    </row>
    <row r="5" spans="1:12" ht="15.75">
      <c r="A5" s="13"/>
      <c r="B5" s="13"/>
      <c r="C5" s="9"/>
      <c r="D5" s="13"/>
      <c r="E5" s="14"/>
      <c r="F5" s="15"/>
      <c r="G5" s="222"/>
      <c r="H5" s="16"/>
      <c r="L5" s="30" t="s">
        <v>133</v>
      </c>
    </row>
    <row r="6" spans="1:13" ht="18" customHeight="1">
      <c r="A6" s="476" t="s">
        <v>400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</row>
    <row r="7" spans="1:8" ht="15.75">
      <c r="A7" s="13"/>
      <c r="B7" s="13"/>
      <c r="C7" s="9"/>
      <c r="D7" s="13"/>
      <c r="E7" s="14"/>
      <c r="F7" s="15"/>
      <c r="G7" s="222"/>
      <c r="H7" s="16"/>
    </row>
    <row r="8" spans="1:13" ht="15.75" thickBot="1">
      <c r="A8" s="17"/>
      <c r="B8" s="17"/>
      <c r="C8" s="18"/>
      <c r="D8" s="17"/>
      <c r="E8" s="19"/>
      <c r="F8" s="20"/>
      <c r="G8" s="236"/>
      <c r="H8" s="37"/>
      <c r="M8" s="37" t="s">
        <v>50</v>
      </c>
    </row>
    <row r="9" spans="1:114" ht="15" customHeight="1" thickBot="1">
      <c r="A9" s="497"/>
      <c r="B9" s="498"/>
      <c r="C9" s="498"/>
      <c r="D9" s="499" t="s">
        <v>51</v>
      </c>
      <c r="E9" s="492"/>
      <c r="F9" s="490" t="s">
        <v>65</v>
      </c>
      <c r="G9" s="493" t="s">
        <v>401</v>
      </c>
      <c r="H9" s="490" t="s">
        <v>402</v>
      </c>
      <c r="I9" s="490" t="s">
        <v>112</v>
      </c>
      <c r="J9" s="488" t="s">
        <v>357</v>
      </c>
      <c r="K9" s="488" t="s">
        <v>403</v>
      </c>
      <c r="L9" s="475" t="s">
        <v>9</v>
      </c>
      <c r="M9" s="475"/>
      <c r="DG9" s="25"/>
      <c r="DH9" s="25"/>
      <c r="DI9" s="25"/>
      <c r="DJ9" s="25"/>
    </row>
    <row r="10" spans="1:114" ht="51.75" customHeight="1" thickBot="1">
      <c r="A10" s="498"/>
      <c r="B10" s="498"/>
      <c r="C10" s="498"/>
      <c r="D10" s="492"/>
      <c r="E10" s="492"/>
      <c r="F10" s="492"/>
      <c r="G10" s="494"/>
      <c r="H10" s="491"/>
      <c r="I10" s="491"/>
      <c r="J10" s="489"/>
      <c r="K10" s="489"/>
      <c r="L10" s="38" t="s">
        <v>192</v>
      </c>
      <c r="M10" s="38" t="s">
        <v>193</v>
      </c>
      <c r="DG10" s="25"/>
      <c r="DH10" s="25"/>
      <c r="DI10" s="25"/>
      <c r="DJ10" s="25"/>
    </row>
    <row r="11" spans="1:110" s="85" customFormat="1" ht="12" thickBot="1">
      <c r="A11" s="81">
        <v>0</v>
      </c>
      <c r="B11" s="479">
        <v>1</v>
      </c>
      <c r="C11" s="479"/>
      <c r="D11" s="501">
        <v>2</v>
      </c>
      <c r="E11" s="501"/>
      <c r="F11" s="82">
        <v>3</v>
      </c>
      <c r="G11" s="237">
        <v>4</v>
      </c>
      <c r="H11" s="82">
        <v>5</v>
      </c>
      <c r="I11" s="82" t="s">
        <v>113</v>
      </c>
      <c r="J11" s="83">
        <v>7</v>
      </c>
      <c r="K11" s="83">
        <v>8</v>
      </c>
      <c r="L11" s="83">
        <v>9</v>
      </c>
      <c r="M11" s="83">
        <v>10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</row>
    <row r="12" spans="1:13" ht="20.25" customHeight="1" thickBot="1">
      <c r="A12" s="86" t="s">
        <v>29</v>
      </c>
      <c r="B12" s="78"/>
      <c r="C12" s="87"/>
      <c r="D12" s="477" t="s">
        <v>264</v>
      </c>
      <c r="E12" s="477"/>
      <c r="F12" s="89">
        <v>1</v>
      </c>
      <c r="G12" s="166">
        <f>G13+G16+G17</f>
        <v>45496</v>
      </c>
      <c r="H12" s="125">
        <f>H13+H16+H17</f>
        <v>44774</v>
      </c>
      <c r="I12" s="148">
        <f>H12/G12*100</f>
        <v>98.4130473008616</v>
      </c>
      <c r="J12" s="125">
        <f>J13+J16+J17</f>
        <v>45005</v>
      </c>
      <c r="K12" s="125">
        <f>K13+K16+K17</f>
        <v>45005</v>
      </c>
      <c r="L12" s="149">
        <f>J12/H12*100</f>
        <v>100.51592442042256</v>
      </c>
      <c r="M12" s="149">
        <f>K12/J12*100</f>
        <v>100</v>
      </c>
    </row>
    <row r="13" spans="1:13" ht="20.25" customHeight="1" thickBot="1">
      <c r="A13" s="478"/>
      <c r="B13" s="78">
        <v>1</v>
      </c>
      <c r="C13" s="87"/>
      <c r="D13" s="477" t="s">
        <v>318</v>
      </c>
      <c r="E13" s="477"/>
      <c r="F13" s="89">
        <v>2</v>
      </c>
      <c r="G13" s="166">
        <v>45492</v>
      </c>
      <c r="H13" s="125">
        <v>44770</v>
      </c>
      <c r="I13" s="148">
        <f aca="true" t="shared" si="0" ref="I13:I69">H13/G13*100</f>
        <v>98.41290776400247</v>
      </c>
      <c r="J13" s="150">
        <v>45000</v>
      </c>
      <c r="K13" s="150">
        <v>45000</v>
      </c>
      <c r="L13" s="149">
        <f aca="true" t="shared" si="1" ref="L13:L69">J13/H13*100</f>
        <v>100.51373687737323</v>
      </c>
      <c r="M13" s="149">
        <f aca="true" t="shared" si="2" ref="M13:M69">K13/J13*100</f>
        <v>100</v>
      </c>
    </row>
    <row r="14" spans="1:13" ht="17.25" customHeight="1" thickBot="1">
      <c r="A14" s="478"/>
      <c r="B14" s="78"/>
      <c r="C14" s="87"/>
      <c r="D14" s="88" t="s">
        <v>30</v>
      </c>
      <c r="E14" s="90" t="s">
        <v>248</v>
      </c>
      <c r="F14" s="89">
        <v>3</v>
      </c>
      <c r="G14" s="166">
        <v>0</v>
      </c>
      <c r="H14" s="125"/>
      <c r="I14" s="148"/>
      <c r="J14" s="150"/>
      <c r="K14" s="150"/>
      <c r="L14" s="149"/>
      <c r="M14" s="149"/>
    </row>
    <row r="15" spans="1:13" ht="15" customHeight="1" thickBot="1">
      <c r="A15" s="478"/>
      <c r="B15" s="78"/>
      <c r="C15" s="87"/>
      <c r="D15" s="88" t="s">
        <v>31</v>
      </c>
      <c r="E15" s="90" t="s">
        <v>34</v>
      </c>
      <c r="F15" s="89">
        <v>4</v>
      </c>
      <c r="G15" s="166"/>
      <c r="H15" s="125"/>
      <c r="I15" s="148"/>
      <c r="J15" s="150"/>
      <c r="K15" s="150"/>
      <c r="L15" s="149"/>
      <c r="M15" s="149"/>
    </row>
    <row r="16" spans="1:13" ht="16.5" customHeight="1" thickBot="1">
      <c r="A16" s="478"/>
      <c r="B16" s="78">
        <v>2</v>
      </c>
      <c r="C16" s="87"/>
      <c r="D16" s="477" t="s">
        <v>114</v>
      </c>
      <c r="E16" s="477"/>
      <c r="F16" s="89">
        <v>5</v>
      </c>
      <c r="G16" s="166">
        <v>4</v>
      </c>
      <c r="H16" s="125">
        <v>4</v>
      </c>
      <c r="I16" s="148">
        <f t="shared" si="0"/>
        <v>100</v>
      </c>
      <c r="J16" s="150">
        <v>5</v>
      </c>
      <c r="K16" s="150">
        <v>5</v>
      </c>
      <c r="L16" s="149">
        <f t="shared" si="1"/>
        <v>125</v>
      </c>
      <c r="M16" s="149">
        <f t="shared" si="2"/>
        <v>100</v>
      </c>
    </row>
    <row r="17" spans="1:13" ht="17.25" customHeight="1" thickBot="1">
      <c r="A17" s="478"/>
      <c r="B17" s="78">
        <v>3</v>
      </c>
      <c r="C17" s="87"/>
      <c r="D17" s="477" t="s">
        <v>10</v>
      </c>
      <c r="E17" s="477"/>
      <c r="F17" s="89">
        <v>6</v>
      </c>
      <c r="G17" s="166"/>
      <c r="H17" s="125"/>
      <c r="I17" s="148"/>
      <c r="J17" s="150"/>
      <c r="K17" s="150"/>
      <c r="L17" s="149"/>
      <c r="M17" s="149"/>
    </row>
    <row r="18" spans="1:13" ht="21" customHeight="1" thickBot="1">
      <c r="A18" s="86" t="s">
        <v>19</v>
      </c>
      <c r="B18" s="78"/>
      <c r="C18" s="87"/>
      <c r="D18" s="477" t="s">
        <v>319</v>
      </c>
      <c r="E18" s="477"/>
      <c r="F18" s="89">
        <v>7</v>
      </c>
      <c r="G18" s="166">
        <f>G19+G31+G32</f>
        <v>45187</v>
      </c>
      <c r="H18" s="125">
        <f>H19+H31+H32</f>
        <v>44680</v>
      </c>
      <c r="I18" s="148">
        <f t="shared" si="0"/>
        <v>98.87799588377189</v>
      </c>
      <c r="J18" s="125">
        <f>J19+J31+J32</f>
        <v>44781</v>
      </c>
      <c r="K18" s="125">
        <f>K19+K31+K32</f>
        <v>44781</v>
      </c>
      <c r="L18" s="149">
        <f t="shared" si="1"/>
        <v>100.22605192479857</v>
      </c>
      <c r="M18" s="149">
        <f t="shared" si="2"/>
        <v>100</v>
      </c>
    </row>
    <row r="19" spans="1:13" ht="24" customHeight="1" thickBot="1">
      <c r="A19" s="478"/>
      <c r="B19" s="78">
        <v>1</v>
      </c>
      <c r="C19" s="87"/>
      <c r="D19" s="477" t="s">
        <v>11</v>
      </c>
      <c r="E19" s="500"/>
      <c r="F19" s="89">
        <v>8</v>
      </c>
      <c r="G19" s="166">
        <f>G20+G21+G22+G30</f>
        <v>45187</v>
      </c>
      <c r="H19" s="125">
        <f>H20+H21+H22+H30</f>
        <v>44639</v>
      </c>
      <c r="I19" s="148">
        <f t="shared" si="0"/>
        <v>98.78726182309072</v>
      </c>
      <c r="J19" s="125">
        <f>J20+J21+J22+J30</f>
        <v>44681</v>
      </c>
      <c r="K19" s="125">
        <f>K20+K21+K22+K30</f>
        <v>44681</v>
      </c>
      <c r="L19" s="149">
        <f t="shared" si="1"/>
        <v>100.09408812921437</v>
      </c>
      <c r="M19" s="149">
        <f t="shared" si="2"/>
        <v>100</v>
      </c>
    </row>
    <row r="20" spans="1:13" ht="16.5" customHeight="1" thickBot="1">
      <c r="A20" s="478"/>
      <c r="B20" s="495"/>
      <c r="C20" s="91" t="s">
        <v>123</v>
      </c>
      <c r="D20" s="477" t="s">
        <v>244</v>
      </c>
      <c r="E20" s="477"/>
      <c r="F20" s="89">
        <v>9</v>
      </c>
      <c r="G20" s="166">
        <v>18066</v>
      </c>
      <c r="H20" s="125">
        <v>15197</v>
      </c>
      <c r="I20" s="148">
        <f t="shared" si="0"/>
        <v>84.11934019705524</v>
      </c>
      <c r="J20" s="150">
        <v>15200</v>
      </c>
      <c r="K20" s="150">
        <v>15200</v>
      </c>
      <c r="L20" s="149">
        <f t="shared" si="1"/>
        <v>100.01974073830362</v>
      </c>
      <c r="M20" s="149">
        <f t="shared" si="2"/>
        <v>100</v>
      </c>
    </row>
    <row r="21" spans="1:13" ht="16.5" customHeight="1" thickBot="1">
      <c r="A21" s="478"/>
      <c r="B21" s="496"/>
      <c r="C21" s="92" t="s">
        <v>124</v>
      </c>
      <c r="D21" s="477" t="s">
        <v>129</v>
      </c>
      <c r="E21" s="500"/>
      <c r="F21" s="89">
        <v>10</v>
      </c>
      <c r="G21" s="166">
        <v>2331</v>
      </c>
      <c r="H21" s="125">
        <v>2802</v>
      </c>
      <c r="I21" s="148">
        <f t="shared" si="0"/>
        <v>120.20592020592021</v>
      </c>
      <c r="J21" s="150">
        <v>2800</v>
      </c>
      <c r="K21" s="150">
        <v>2800</v>
      </c>
      <c r="L21" s="149">
        <f t="shared" si="1"/>
        <v>99.92862241256245</v>
      </c>
      <c r="M21" s="149">
        <f t="shared" si="2"/>
        <v>100</v>
      </c>
    </row>
    <row r="22" spans="1:18" ht="25.5" customHeight="1" thickBot="1">
      <c r="A22" s="478"/>
      <c r="B22" s="496"/>
      <c r="C22" s="93" t="s">
        <v>127</v>
      </c>
      <c r="D22" s="487" t="s">
        <v>254</v>
      </c>
      <c r="E22" s="477"/>
      <c r="F22" s="89">
        <v>11</v>
      </c>
      <c r="G22" s="166">
        <f>G23+G26+G28+G29</f>
        <v>23300</v>
      </c>
      <c r="H22" s="125">
        <f>H23+H26+H28+H29</f>
        <v>25915</v>
      </c>
      <c r="I22" s="148">
        <f t="shared" si="0"/>
        <v>111.22317596566525</v>
      </c>
      <c r="J22" s="125">
        <f>J23+J26+J28+J29</f>
        <v>25951</v>
      </c>
      <c r="K22" s="125">
        <f>K23+K26+K28+K29</f>
        <v>25951</v>
      </c>
      <c r="L22" s="149">
        <f t="shared" si="1"/>
        <v>100.1389156858962</v>
      </c>
      <c r="M22" s="149">
        <f t="shared" si="2"/>
        <v>100</v>
      </c>
      <c r="N22" s="123"/>
      <c r="O22" s="123"/>
      <c r="P22" s="123"/>
      <c r="Q22" s="123"/>
      <c r="R22" s="123"/>
    </row>
    <row r="23" spans="1:18" ht="21" customHeight="1" thickBot="1">
      <c r="A23" s="478"/>
      <c r="B23" s="496"/>
      <c r="C23" s="94"/>
      <c r="D23" s="95" t="s">
        <v>252</v>
      </c>
      <c r="E23" s="79" t="s">
        <v>265</v>
      </c>
      <c r="F23" s="89">
        <v>12</v>
      </c>
      <c r="G23" s="166">
        <f>G24+G25</f>
        <v>19273</v>
      </c>
      <c r="H23" s="166">
        <f>H24+H25</f>
        <v>25266</v>
      </c>
      <c r="I23" s="148">
        <f t="shared" si="0"/>
        <v>131.0953146889431</v>
      </c>
      <c r="J23" s="125">
        <f>J24+J25</f>
        <v>25300</v>
      </c>
      <c r="K23" s="125">
        <f>K24+K25</f>
        <v>25300</v>
      </c>
      <c r="L23" s="149">
        <f t="shared" si="1"/>
        <v>100.13456819441147</v>
      </c>
      <c r="M23" s="149">
        <f t="shared" si="2"/>
        <v>100</v>
      </c>
      <c r="N23" s="123"/>
      <c r="O23" s="123"/>
      <c r="P23" s="123"/>
      <c r="Q23" s="123"/>
      <c r="R23" s="123"/>
    </row>
    <row r="24" spans="1:18" ht="16.5" customHeight="1" thickBot="1">
      <c r="A24" s="478"/>
      <c r="B24" s="496"/>
      <c r="C24" s="94"/>
      <c r="D24" s="96" t="s">
        <v>159</v>
      </c>
      <c r="E24" s="88" t="s">
        <v>125</v>
      </c>
      <c r="F24" s="89">
        <v>13</v>
      </c>
      <c r="G24" s="166">
        <v>16801</v>
      </c>
      <c r="H24" s="125">
        <v>22500</v>
      </c>
      <c r="I24" s="148">
        <f t="shared" si="0"/>
        <v>133.92059996428785</v>
      </c>
      <c r="J24" s="150">
        <v>22500</v>
      </c>
      <c r="K24" s="150">
        <v>22500</v>
      </c>
      <c r="L24" s="149">
        <f t="shared" si="1"/>
        <v>100</v>
      </c>
      <c r="M24" s="149">
        <f t="shared" si="2"/>
        <v>100</v>
      </c>
      <c r="N24" s="123"/>
      <c r="O24" s="123"/>
      <c r="P24" s="123"/>
      <c r="Q24" s="123"/>
      <c r="R24" s="123"/>
    </row>
    <row r="25" spans="1:13" ht="16.5" customHeight="1" thickBot="1">
      <c r="A25" s="478"/>
      <c r="B25" s="496"/>
      <c r="C25" s="94"/>
      <c r="D25" s="96" t="s">
        <v>160</v>
      </c>
      <c r="E25" s="88" t="s">
        <v>169</v>
      </c>
      <c r="F25" s="89">
        <v>14</v>
      </c>
      <c r="G25" s="166">
        <v>2472</v>
      </c>
      <c r="H25" s="125">
        <v>2766</v>
      </c>
      <c r="I25" s="148">
        <f t="shared" si="0"/>
        <v>111.89320388349515</v>
      </c>
      <c r="J25" s="150">
        <v>2800</v>
      </c>
      <c r="K25" s="150">
        <v>2800</v>
      </c>
      <c r="L25" s="149">
        <f t="shared" si="1"/>
        <v>101.22921185827911</v>
      </c>
      <c r="M25" s="149">
        <f t="shared" si="2"/>
        <v>100</v>
      </c>
    </row>
    <row r="26" spans="1:13" ht="21.75" customHeight="1" thickBot="1">
      <c r="A26" s="478"/>
      <c r="B26" s="496"/>
      <c r="C26" s="94"/>
      <c r="D26" s="96" t="s">
        <v>161</v>
      </c>
      <c r="E26" s="88" t="s">
        <v>126</v>
      </c>
      <c r="F26" s="89">
        <v>15</v>
      </c>
      <c r="G26" s="166">
        <v>19</v>
      </c>
      <c r="H26" s="125">
        <v>0</v>
      </c>
      <c r="I26" s="148">
        <f t="shared" si="0"/>
        <v>0</v>
      </c>
      <c r="J26" s="150">
        <v>0</v>
      </c>
      <c r="K26" s="150">
        <v>0</v>
      </c>
      <c r="L26" s="149"/>
      <c r="M26" s="149"/>
    </row>
    <row r="27" spans="1:13" ht="26.25" thickBot="1">
      <c r="A27" s="478"/>
      <c r="B27" s="496"/>
      <c r="C27" s="94"/>
      <c r="D27" s="96"/>
      <c r="E27" s="97" t="s">
        <v>245</v>
      </c>
      <c r="F27" s="89">
        <v>16</v>
      </c>
      <c r="G27" s="166"/>
      <c r="H27" s="125"/>
      <c r="I27" s="148"/>
      <c r="J27" s="150">
        <v>0</v>
      </c>
      <c r="K27" s="150">
        <v>0</v>
      </c>
      <c r="L27" s="149"/>
      <c r="M27" s="149"/>
    </row>
    <row r="28" spans="1:13" ht="39" customHeight="1" thickBot="1">
      <c r="A28" s="478"/>
      <c r="B28" s="496"/>
      <c r="C28" s="94"/>
      <c r="D28" s="96" t="s">
        <v>162</v>
      </c>
      <c r="E28" s="88" t="s">
        <v>298</v>
      </c>
      <c r="F28" s="89">
        <v>17</v>
      </c>
      <c r="G28" s="166">
        <v>109</v>
      </c>
      <c r="H28" s="125">
        <v>139</v>
      </c>
      <c r="I28" s="148">
        <f t="shared" si="0"/>
        <v>127.5229357798165</v>
      </c>
      <c r="J28" s="150">
        <v>139</v>
      </c>
      <c r="K28" s="150">
        <v>139</v>
      </c>
      <c r="L28" s="149">
        <f t="shared" si="1"/>
        <v>100</v>
      </c>
      <c r="M28" s="149">
        <f t="shared" si="2"/>
        <v>100</v>
      </c>
    </row>
    <row r="29" spans="1:13" ht="15.75" thickBot="1">
      <c r="A29" s="478"/>
      <c r="B29" s="496"/>
      <c r="C29" s="98"/>
      <c r="D29" s="96" t="s">
        <v>163</v>
      </c>
      <c r="E29" s="88" t="s">
        <v>360</v>
      </c>
      <c r="F29" s="89">
        <v>18</v>
      </c>
      <c r="G29" s="166">
        <v>3899</v>
      </c>
      <c r="H29" s="125">
        <v>510</v>
      </c>
      <c r="I29" s="148">
        <f t="shared" si="0"/>
        <v>13.08027699410105</v>
      </c>
      <c r="J29" s="150">
        <v>512</v>
      </c>
      <c r="K29" s="150">
        <v>512</v>
      </c>
      <c r="L29" s="149">
        <f t="shared" si="1"/>
        <v>100.3921568627451</v>
      </c>
      <c r="M29" s="149">
        <f t="shared" si="2"/>
        <v>100</v>
      </c>
    </row>
    <row r="30" spans="1:13" ht="15" customHeight="1" thickBot="1">
      <c r="A30" s="478"/>
      <c r="B30" s="496"/>
      <c r="C30" s="99" t="s">
        <v>128</v>
      </c>
      <c r="D30" s="477" t="s">
        <v>361</v>
      </c>
      <c r="E30" s="500"/>
      <c r="F30" s="89">
        <v>19</v>
      </c>
      <c r="G30" s="166">
        <v>1490</v>
      </c>
      <c r="H30" s="125">
        <v>725</v>
      </c>
      <c r="I30" s="148">
        <f t="shared" si="0"/>
        <v>48.65771812080537</v>
      </c>
      <c r="J30" s="150">
        <v>730</v>
      </c>
      <c r="K30" s="150">
        <v>730</v>
      </c>
      <c r="L30" s="149">
        <f t="shared" si="1"/>
        <v>100.6896551724138</v>
      </c>
      <c r="M30" s="149">
        <f t="shared" si="2"/>
        <v>100</v>
      </c>
    </row>
    <row r="31" spans="1:13" ht="17.25" customHeight="1" thickBot="1">
      <c r="A31" s="478"/>
      <c r="B31" s="78">
        <v>2</v>
      </c>
      <c r="C31" s="87"/>
      <c r="D31" s="477" t="s">
        <v>115</v>
      </c>
      <c r="E31" s="477"/>
      <c r="F31" s="89">
        <v>20</v>
      </c>
      <c r="G31" s="166">
        <v>0</v>
      </c>
      <c r="H31" s="125">
        <v>41</v>
      </c>
      <c r="I31" s="148"/>
      <c r="J31" s="150">
        <v>100</v>
      </c>
      <c r="K31" s="150">
        <v>100</v>
      </c>
      <c r="L31" s="149"/>
      <c r="M31" s="149"/>
    </row>
    <row r="32" spans="1:13" ht="15.75" customHeight="1" thickBot="1">
      <c r="A32" s="478"/>
      <c r="B32" s="78">
        <v>3</v>
      </c>
      <c r="C32" s="87"/>
      <c r="D32" s="477" t="s">
        <v>12</v>
      </c>
      <c r="E32" s="477"/>
      <c r="F32" s="89">
        <v>21</v>
      </c>
      <c r="G32" s="166">
        <v>0</v>
      </c>
      <c r="H32" s="125">
        <v>0</v>
      </c>
      <c r="I32" s="148"/>
      <c r="J32" s="150"/>
      <c r="K32" s="150"/>
      <c r="L32" s="149"/>
      <c r="M32" s="149"/>
    </row>
    <row r="33" spans="1:13" ht="19.5" customHeight="1" thickBot="1">
      <c r="A33" s="86" t="s">
        <v>22</v>
      </c>
      <c r="B33" s="78"/>
      <c r="C33" s="87"/>
      <c r="D33" s="477" t="s">
        <v>13</v>
      </c>
      <c r="E33" s="477"/>
      <c r="F33" s="89">
        <v>22</v>
      </c>
      <c r="G33" s="166">
        <f>G12-G18</f>
        <v>309</v>
      </c>
      <c r="H33" s="125">
        <f>H12-H18</f>
        <v>94</v>
      </c>
      <c r="I33" s="148">
        <f t="shared" si="0"/>
        <v>30.42071197411003</v>
      </c>
      <c r="J33" s="125">
        <f>J12-J18</f>
        <v>224</v>
      </c>
      <c r="K33" s="125">
        <f>K12-K18</f>
        <v>224</v>
      </c>
      <c r="L33" s="149">
        <f t="shared" si="1"/>
        <v>238.29787234042553</v>
      </c>
      <c r="M33" s="149">
        <f t="shared" si="2"/>
        <v>100</v>
      </c>
    </row>
    <row r="34" spans="1:13" ht="15.75" customHeight="1" thickBot="1">
      <c r="A34" s="86" t="s">
        <v>23</v>
      </c>
      <c r="B34" s="78"/>
      <c r="C34" s="87"/>
      <c r="D34" s="477" t="s">
        <v>116</v>
      </c>
      <c r="E34" s="477"/>
      <c r="F34" s="89">
        <v>23</v>
      </c>
      <c r="G34" s="166">
        <v>180</v>
      </c>
      <c r="H34" s="125">
        <v>15</v>
      </c>
      <c r="I34" s="148">
        <f t="shared" si="0"/>
        <v>8.333333333333332</v>
      </c>
      <c r="J34" s="150">
        <v>36</v>
      </c>
      <c r="K34" s="150">
        <v>36</v>
      </c>
      <c r="L34" s="149">
        <f t="shared" si="1"/>
        <v>240</v>
      </c>
      <c r="M34" s="149">
        <f t="shared" si="2"/>
        <v>100</v>
      </c>
    </row>
    <row r="35" spans="1:110" s="28" customFormat="1" ht="29.25" customHeight="1" thickBot="1">
      <c r="A35" s="86" t="s">
        <v>24</v>
      </c>
      <c r="B35" s="78"/>
      <c r="C35" s="87"/>
      <c r="D35" s="477" t="s">
        <v>117</v>
      </c>
      <c r="E35" s="477"/>
      <c r="F35" s="89">
        <v>24</v>
      </c>
      <c r="G35" s="166">
        <f>G33-G34</f>
        <v>129</v>
      </c>
      <c r="H35" s="125">
        <f>H33-H34</f>
        <v>79</v>
      </c>
      <c r="I35" s="148">
        <f t="shared" si="0"/>
        <v>61.240310077519375</v>
      </c>
      <c r="J35" s="125">
        <f>J33-J34</f>
        <v>188</v>
      </c>
      <c r="K35" s="125">
        <f>K33-K34</f>
        <v>188</v>
      </c>
      <c r="L35" s="149">
        <f t="shared" si="1"/>
        <v>237.9746835443038</v>
      </c>
      <c r="M35" s="149">
        <f t="shared" si="2"/>
        <v>100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</row>
    <row r="36" spans="1:13" ht="15.75" customHeight="1" thickBot="1">
      <c r="A36" s="478"/>
      <c r="B36" s="78">
        <v>1</v>
      </c>
      <c r="C36" s="87"/>
      <c r="D36" s="477" t="s">
        <v>67</v>
      </c>
      <c r="E36" s="477"/>
      <c r="F36" s="89">
        <v>25</v>
      </c>
      <c r="G36" s="166">
        <v>0</v>
      </c>
      <c r="H36" s="125">
        <v>0</v>
      </c>
      <c r="I36" s="148"/>
      <c r="J36" s="150"/>
      <c r="K36" s="150"/>
      <c r="L36" s="149"/>
      <c r="M36" s="149"/>
    </row>
    <row r="37" spans="1:13" ht="27.75" customHeight="1" thickBot="1">
      <c r="A37" s="478"/>
      <c r="B37" s="78">
        <v>2</v>
      </c>
      <c r="C37" s="87"/>
      <c r="D37" s="477" t="s">
        <v>68</v>
      </c>
      <c r="E37" s="477"/>
      <c r="F37" s="89">
        <v>26</v>
      </c>
      <c r="G37" s="166"/>
      <c r="H37" s="125"/>
      <c r="I37" s="148"/>
      <c r="J37" s="150"/>
      <c r="K37" s="150"/>
      <c r="L37" s="149"/>
      <c r="M37" s="149"/>
    </row>
    <row r="38" spans="1:13" ht="15.75" customHeight="1" thickBot="1">
      <c r="A38" s="478"/>
      <c r="B38" s="78">
        <v>3</v>
      </c>
      <c r="C38" s="87"/>
      <c r="D38" s="477" t="s">
        <v>69</v>
      </c>
      <c r="E38" s="477"/>
      <c r="F38" s="89">
        <v>27</v>
      </c>
      <c r="G38" s="166">
        <v>0</v>
      </c>
      <c r="H38" s="125">
        <v>0</v>
      </c>
      <c r="I38" s="148"/>
      <c r="J38" s="150">
        <v>0</v>
      </c>
      <c r="K38" s="150">
        <v>0</v>
      </c>
      <c r="L38" s="149"/>
      <c r="M38" s="149"/>
    </row>
    <row r="39" spans="1:13" ht="78.75" customHeight="1" thickBot="1">
      <c r="A39" s="478"/>
      <c r="B39" s="78">
        <v>4</v>
      </c>
      <c r="C39" s="87"/>
      <c r="D39" s="483" t="s">
        <v>253</v>
      </c>
      <c r="E39" s="484"/>
      <c r="F39" s="89">
        <v>28</v>
      </c>
      <c r="G39" s="166"/>
      <c r="H39" s="125"/>
      <c r="I39" s="148"/>
      <c r="J39" s="150"/>
      <c r="K39" s="150"/>
      <c r="L39" s="149"/>
      <c r="M39" s="149"/>
    </row>
    <row r="40" spans="1:13" ht="16.5" customHeight="1" thickBot="1">
      <c r="A40" s="478"/>
      <c r="B40" s="78">
        <v>5</v>
      </c>
      <c r="C40" s="87"/>
      <c r="D40" s="477" t="s">
        <v>70</v>
      </c>
      <c r="E40" s="477"/>
      <c r="F40" s="89">
        <v>29</v>
      </c>
      <c r="G40" s="166"/>
      <c r="H40" s="125"/>
      <c r="I40" s="148"/>
      <c r="J40" s="150"/>
      <c r="K40" s="150"/>
      <c r="L40" s="149"/>
      <c r="M40" s="149"/>
    </row>
    <row r="41" spans="1:13" ht="27.75" customHeight="1" thickBot="1">
      <c r="A41" s="478"/>
      <c r="B41" s="78">
        <v>6</v>
      </c>
      <c r="C41" s="87"/>
      <c r="D41" s="477" t="s">
        <v>320</v>
      </c>
      <c r="E41" s="477"/>
      <c r="F41" s="89">
        <v>30</v>
      </c>
      <c r="G41" s="166">
        <f>G35-G37-G38-G39-G40</f>
        <v>129</v>
      </c>
      <c r="H41" s="125">
        <f>H35-H37-H38-H39-H40</f>
        <v>79</v>
      </c>
      <c r="I41" s="148">
        <f t="shared" si="0"/>
        <v>61.240310077519375</v>
      </c>
      <c r="J41" s="125">
        <f>J35-J37-J38-J39-J40</f>
        <v>188</v>
      </c>
      <c r="K41" s="125">
        <f>K35-K37-K38-K39-K40</f>
        <v>188</v>
      </c>
      <c r="L41" s="149">
        <f t="shared" si="1"/>
        <v>237.9746835443038</v>
      </c>
      <c r="M41" s="149">
        <f t="shared" si="2"/>
        <v>100</v>
      </c>
    </row>
    <row r="42" spans="1:13" ht="54.75" customHeight="1" thickBot="1">
      <c r="A42" s="478"/>
      <c r="B42" s="78">
        <v>7</v>
      </c>
      <c r="C42" s="87"/>
      <c r="D42" s="483" t="s">
        <v>299</v>
      </c>
      <c r="E42" s="487"/>
      <c r="F42" s="89">
        <v>31</v>
      </c>
      <c r="G42" s="166">
        <v>0</v>
      </c>
      <c r="H42" s="125"/>
      <c r="I42" s="148"/>
      <c r="J42" s="150"/>
      <c r="K42" s="150"/>
      <c r="L42" s="149"/>
      <c r="M42" s="149"/>
    </row>
    <row r="43" spans="1:13" ht="66.75" customHeight="1" thickBot="1">
      <c r="A43" s="478"/>
      <c r="B43" s="78">
        <v>8</v>
      </c>
      <c r="C43" s="87"/>
      <c r="D43" s="477" t="s">
        <v>118</v>
      </c>
      <c r="E43" s="477"/>
      <c r="F43" s="89">
        <v>32</v>
      </c>
      <c r="G43" s="166">
        <v>65</v>
      </c>
      <c r="H43" s="125">
        <v>40</v>
      </c>
      <c r="I43" s="148">
        <f t="shared" si="0"/>
        <v>61.53846153846154</v>
      </c>
      <c r="J43" s="150">
        <v>94</v>
      </c>
      <c r="K43" s="150">
        <v>94</v>
      </c>
      <c r="L43" s="149">
        <f t="shared" si="1"/>
        <v>235</v>
      </c>
      <c r="M43" s="149">
        <f t="shared" si="2"/>
        <v>100</v>
      </c>
    </row>
    <row r="44" spans="1:13" ht="27" customHeight="1" thickBot="1">
      <c r="A44" s="478"/>
      <c r="B44" s="78"/>
      <c r="C44" s="87" t="s">
        <v>30</v>
      </c>
      <c r="D44" s="477" t="s">
        <v>302</v>
      </c>
      <c r="E44" s="477"/>
      <c r="F44" s="89">
        <v>33</v>
      </c>
      <c r="G44" s="166"/>
      <c r="H44" s="125"/>
      <c r="I44" s="148"/>
      <c r="J44" s="150"/>
      <c r="K44" s="150"/>
      <c r="L44" s="149"/>
      <c r="M44" s="149"/>
    </row>
    <row r="45" spans="1:13" ht="27" customHeight="1" thickBot="1">
      <c r="A45" s="478"/>
      <c r="B45" s="78"/>
      <c r="C45" s="87" t="s">
        <v>31</v>
      </c>
      <c r="D45" s="483" t="s">
        <v>303</v>
      </c>
      <c r="E45" s="487"/>
      <c r="F45" s="89" t="s">
        <v>301</v>
      </c>
      <c r="G45" s="166">
        <v>65</v>
      </c>
      <c r="H45" s="125">
        <v>40</v>
      </c>
      <c r="I45" s="148">
        <f t="shared" si="0"/>
        <v>61.53846153846154</v>
      </c>
      <c r="J45" s="150">
        <v>0</v>
      </c>
      <c r="K45" s="150">
        <v>0</v>
      </c>
      <c r="L45" s="149">
        <f t="shared" si="1"/>
        <v>0</v>
      </c>
      <c r="M45" s="149" t="e">
        <f t="shared" si="2"/>
        <v>#DIV/0!</v>
      </c>
    </row>
    <row r="46" spans="1:13" ht="18.75" customHeight="1" thickBot="1">
      <c r="A46" s="478"/>
      <c r="B46" s="78"/>
      <c r="C46" s="87" t="s">
        <v>33</v>
      </c>
      <c r="D46" s="477" t="s">
        <v>255</v>
      </c>
      <c r="E46" s="477"/>
      <c r="F46" s="89">
        <v>34</v>
      </c>
      <c r="G46" s="166">
        <v>0</v>
      </c>
      <c r="H46" s="125">
        <v>0</v>
      </c>
      <c r="I46" s="148"/>
      <c r="J46" s="150">
        <v>0</v>
      </c>
      <c r="K46" s="150"/>
      <c r="L46" s="149"/>
      <c r="M46" s="149"/>
    </row>
    <row r="47" spans="1:13" ht="42" customHeight="1" thickBot="1">
      <c r="A47" s="478"/>
      <c r="B47" s="78">
        <v>9</v>
      </c>
      <c r="C47" s="87"/>
      <c r="D47" s="477" t="s">
        <v>321</v>
      </c>
      <c r="E47" s="477"/>
      <c r="F47" s="89">
        <v>35</v>
      </c>
      <c r="G47" s="166">
        <f>G41-G43</f>
        <v>64</v>
      </c>
      <c r="H47" s="125">
        <f>H41-H43</f>
        <v>39</v>
      </c>
      <c r="I47" s="148">
        <f t="shared" si="0"/>
        <v>60.9375</v>
      </c>
      <c r="J47" s="125">
        <f>J41-J43</f>
        <v>94</v>
      </c>
      <c r="K47" s="125">
        <f>K41-K43</f>
        <v>94</v>
      </c>
      <c r="L47" s="149">
        <f t="shared" si="1"/>
        <v>241.02564102564102</v>
      </c>
      <c r="M47" s="149">
        <f t="shared" si="2"/>
        <v>100</v>
      </c>
    </row>
    <row r="48" spans="1:13" ht="20.25" customHeight="1" thickBot="1">
      <c r="A48" s="86" t="s">
        <v>25</v>
      </c>
      <c r="B48" s="78"/>
      <c r="C48" s="87"/>
      <c r="D48" s="477" t="s">
        <v>14</v>
      </c>
      <c r="E48" s="477"/>
      <c r="F48" s="89">
        <v>36</v>
      </c>
      <c r="G48" s="166"/>
      <c r="H48" s="125"/>
      <c r="I48" s="148"/>
      <c r="J48" s="150"/>
      <c r="K48" s="150"/>
      <c r="L48" s="149"/>
      <c r="M48" s="149"/>
    </row>
    <row r="49" spans="1:13" ht="29.25" customHeight="1" thickBot="1">
      <c r="A49" s="86" t="s">
        <v>26</v>
      </c>
      <c r="B49" s="78"/>
      <c r="C49" s="87"/>
      <c r="D49" s="477" t="s">
        <v>130</v>
      </c>
      <c r="E49" s="477"/>
      <c r="F49" s="89">
        <v>37</v>
      </c>
      <c r="G49" s="166"/>
      <c r="H49" s="125"/>
      <c r="I49" s="148"/>
      <c r="J49" s="150"/>
      <c r="K49" s="150"/>
      <c r="L49" s="149"/>
      <c r="M49" s="149"/>
    </row>
    <row r="50" spans="1:13" ht="15.75" customHeight="1" thickBot="1">
      <c r="A50" s="86"/>
      <c r="B50" s="78"/>
      <c r="C50" s="87" t="s">
        <v>30</v>
      </c>
      <c r="D50" s="477" t="s">
        <v>40</v>
      </c>
      <c r="E50" s="477"/>
      <c r="F50" s="89">
        <v>38</v>
      </c>
      <c r="G50" s="166"/>
      <c r="H50" s="125"/>
      <c r="I50" s="148"/>
      <c r="J50" s="150"/>
      <c r="K50" s="150"/>
      <c r="L50" s="149"/>
      <c r="M50" s="149"/>
    </row>
    <row r="51" spans="1:13" ht="15.75" customHeight="1" thickBot="1">
      <c r="A51" s="86"/>
      <c r="B51" s="78"/>
      <c r="C51" s="87" t="s">
        <v>31</v>
      </c>
      <c r="D51" s="477" t="s">
        <v>131</v>
      </c>
      <c r="E51" s="477"/>
      <c r="F51" s="89">
        <v>39</v>
      </c>
      <c r="G51" s="166"/>
      <c r="H51" s="125"/>
      <c r="I51" s="148"/>
      <c r="J51" s="150"/>
      <c r="K51" s="150"/>
      <c r="L51" s="149"/>
      <c r="M51" s="149"/>
    </row>
    <row r="52" spans="1:13" ht="15.75" customHeight="1" thickBot="1">
      <c r="A52" s="86"/>
      <c r="B52" s="78"/>
      <c r="C52" s="87" t="s">
        <v>33</v>
      </c>
      <c r="D52" s="477" t="s">
        <v>132</v>
      </c>
      <c r="E52" s="477"/>
      <c r="F52" s="89">
        <v>40</v>
      </c>
      <c r="G52" s="166"/>
      <c r="H52" s="125"/>
      <c r="I52" s="148"/>
      <c r="J52" s="150"/>
      <c r="K52" s="150"/>
      <c r="L52" s="149"/>
      <c r="M52" s="149"/>
    </row>
    <row r="53" spans="1:13" ht="15.75" customHeight="1" thickBot="1">
      <c r="A53" s="86"/>
      <c r="B53" s="78"/>
      <c r="C53" s="87" t="s">
        <v>35</v>
      </c>
      <c r="D53" s="477" t="s">
        <v>48</v>
      </c>
      <c r="E53" s="477"/>
      <c r="F53" s="89">
        <v>41</v>
      </c>
      <c r="G53" s="166"/>
      <c r="H53" s="125"/>
      <c r="I53" s="148"/>
      <c r="J53" s="150"/>
      <c r="K53" s="150"/>
      <c r="L53" s="149"/>
      <c r="M53" s="149"/>
    </row>
    <row r="54" spans="1:13" ht="15.75" customHeight="1" thickBot="1">
      <c r="A54" s="86"/>
      <c r="B54" s="78"/>
      <c r="C54" s="87" t="s">
        <v>36</v>
      </c>
      <c r="D54" s="477" t="s">
        <v>49</v>
      </c>
      <c r="E54" s="477"/>
      <c r="F54" s="89">
        <v>42</v>
      </c>
      <c r="G54" s="166"/>
      <c r="H54" s="125"/>
      <c r="I54" s="148"/>
      <c r="J54" s="150"/>
      <c r="K54" s="150"/>
      <c r="L54" s="149"/>
      <c r="M54" s="149"/>
    </row>
    <row r="55" spans="1:13" ht="18.75" customHeight="1" thickBot="1">
      <c r="A55" s="86" t="s">
        <v>27</v>
      </c>
      <c r="B55" s="78"/>
      <c r="C55" s="87"/>
      <c r="D55" s="477" t="s">
        <v>15</v>
      </c>
      <c r="E55" s="477"/>
      <c r="F55" s="89">
        <v>43</v>
      </c>
      <c r="G55" s="166">
        <v>433</v>
      </c>
      <c r="H55" s="166">
        <v>1130</v>
      </c>
      <c r="I55" s="148">
        <f t="shared" si="0"/>
        <v>260.96997690531174</v>
      </c>
      <c r="J55" s="150">
        <v>315</v>
      </c>
      <c r="K55" s="150">
        <v>327</v>
      </c>
      <c r="L55" s="149">
        <f t="shared" si="1"/>
        <v>27.876106194690266</v>
      </c>
      <c r="M55" s="149">
        <f t="shared" si="2"/>
        <v>103.80952380952382</v>
      </c>
    </row>
    <row r="56" spans="1:13" ht="15.75" customHeight="1" thickBot="1">
      <c r="A56" s="86"/>
      <c r="B56" s="78">
        <v>1</v>
      </c>
      <c r="C56" s="87"/>
      <c r="D56" s="477" t="s">
        <v>16</v>
      </c>
      <c r="E56" s="477"/>
      <c r="F56" s="89">
        <v>44</v>
      </c>
      <c r="G56" s="166"/>
      <c r="H56" s="166"/>
      <c r="I56" s="148"/>
      <c r="J56" s="150"/>
      <c r="K56" s="150"/>
      <c r="L56" s="149"/>
      <c r="M56" s="149"/>
    </row>
    <row r="57" spans="1:13" ht="29.25" customHeight="1" thickBot="1">
      <c r="A57" s="86"/>
      <c r="B57" s="78"/>
      <c r="C57" s="87"/>
      <c r="D57" s="88"/>
      <c r="E57" s="88" t="s">
        <v>246</v>
      </c>
      <c r="F57" s="89">
        <v>45</v>
      </c>
      <c r="G57" s="166"/>
      <c r="H57" s="166"/>
      <c r="I57" s="148"/>
      <c r="J57" s="150"/>
      <c r="K57" s="150"/>
      <c r="L57" s="149"/>
      <c r="M57" s="149"/>
    </row>
    <row r="58" spans="1:15" ht="15.75" customHeight="1" thickBot="1">
      <c r="A58" s="86" t="s">
        <v>28</v>
      </c>
      <c r="B58" s="78"/>
      <c r="C58" s="87"/>
      <c r="D58" s="477" t="s">
        <v>119</v>
      </c>
      <c r="E58" s="477"/>
      <c r="F58" s="89">
        <v>46</v>
      </c>
      <c r="G58" s="166">
        <v>433</v>
      </c>
      <c r="H58" s="166">
        <v>1130</v>
      </c>
      <c r="I58" s="167">
        <f t="shared" si="0"/>
        <v>260.96997690531174</v>
      </c>
      <c r="J58" s="210">
        <v>315</v>
      </c>
      <c r="K58" s="210">
        <v>327</v>
      </c>
      <c r="L58" s="168">
        <f t="shared" si="1"/>
        <v>27.876106194690266</v>
      </c>
      <c r="M58" s="168">
        <f t="shared" si="2"/>
        <v>103.80952380952382</v>
      </c>
      <c r="N58" s="123"/>
      <c r="O58" s="123"/>
    </row>
    <row r="59" spans="1:13" ht="15" customHeight="1" thickBot="1">
      <c r="A59" s="86" t="s">
        <v>71</v>
      </c>
      <c r="B59" s="77"/>
      <c r="C59" s="87"/>
      <c r="D59" s="477" t="s">
        <v>17</v>
      </c>
      <c r="E59" s="477"/>
      <c r="F59" s="89">
        <v>47</v>
      </c>
      <c r="G59" s="166"/>
      <c r="H59" s="166"/>
      <c r="I59" s="148"/>
      <c r="J59" s="150"/>
      <c r="K59" s="150"/>
      <c r="L59" s="149"/>
      <c r="M59" s="149"/>
    </row>
    <row r="60" spans="1:13" ht="18.75" customHeight="1" thickBot="1">
      <c r="A60" s="478"/>
      <c r="B60" s="78">
        <v>1</v>
      </c>
      <c r="C60" s="87"/>
      <c r="D60" s="477" t="s">
        <v>108</v>
      </c>
      <c r="E60" s="477"/>
      <c r="F60" s="89">
        <v>48</v>
      </c>
      <c r="G60" s="166">
        <v>659</v>
      </c>
      <c r="H60" s="125">
        <v>670</v>
      </c>
      <c r="I60" s="148">
        <f t="shared" si="0"/>
        <v>101.66919575113809</v>
      </c>
      <c r="J60" s="150">
        <v>670</v>
      </c>
      <c r="K60" s="150">
        <v>670</v>
      </c>
      <c r="L60" s="149">
        <f t="shared" si="1"/>
        <v>100</v>
      </c>
      <c r="M60" s="149">
        <f t="shared" si="2"/>
        <v>100</v>
      </c>
    </row>
    <row r="61" spans="1:13" ht="15.75" customHeight="1" thickBot="1">
      <c r="A61" s="478"/>
      <c r="B61" s="78">
        <v>2</v>
      </c>
      <c r="C61" s="87"/>
      <c r="D61" s="477" t="s">
        <v>18</v>
      </c>
      <c r="E61" s="477"/>
      <c r="F61" s="89">
        <v>49</v>
      </c>
      <c r="G61" s="166">
        <v>692</v>
      </c>
      <c r="H61" s="125">
        <v>700</v>
      </c>
      <c r="I61" s="148">
        <f t="shared" si="0"/>
        <v>101.15606936416187</v>
      </c>
      <c r="J61" s="150">
        <v>700</v>
      </c>
      <c r="K61" s="150">
        <v>700</v>
      </c>
      <c r="L61" s="149">
        <f t="shared" si="1"/>
        <v>100</v>
      </c>
      <c r="M61" s="149">
        <f t="shared" si="2"/>
        <v>100</v>
      </c>
    </row>
    <row r="62" spans="1:13" ht="29.25" customHeight="1" thickBot="1">
      <c r="A62" s="478"/>
      <c r="B62" s="78">
        <v>3</v>
      </c>
      <c r="C62" s="87"/>
      <c r="D62" s="477" t="s">
        <v>364</v>
      </c>
      <c r="E62" s="477"/>
      <c r="F62" s="89">
        <v>50</v>
      </c>
      <c r="G62" s="167">
        <v>2271.91</v>
      </c>
      <c r="H62" s="167">
        <v>2984.05</v>
      </c>
      <c r="I62" s="167">
        <f t="shared" si="0"/>
        <v>131.3454318172815</v>
      </c>
      <c r="J62" s="148">
        <v>2984.05</v>
      </c>
      <c r="K62" s="148">
        <v>2984.05</v>
      </c>
      <c r="L62" s="149">
        <f t="shared" si="1"/>
        <v>100</v>
      </c>
      <c r="M62" s="149">
        <f t="shared" si="2"/>
        <v>100</v>
      </c>
    </row>
    <row r="63" spans="1:13" ht="40.5" customHeight="1" thickBot="1">
      <c r="A63" s="478"/>
      <c r="B63" s="78">
        <v>4</v>
      </c>
      <c r="C63" s="87"/>
      <c r="D63" s="477" t="s">
        <v>366</v>
      </c>
      <c r="E63" s="477"/>
      <c r="F63" s="89">
        <v>51</v>
      </c>
      <c r="G63" s="167"/>
      <c r="H63" s="167"/>
      <c r="I63" s="167"/>
      <c r="J63" s="148"/>
      <c r="K63" s="148"/>
      <c r="L63" s="149"/>
      <c r="M63" s="149"/>
    </row>
    <row r="64" spans="1:13" ht="27.75" customHeight="1" thickBot="1">
      <c r="A64" s="478"/>
      <c r="B64" s="78">
        <v>5</v>
      </c>
      <c r="C64" s="87"/>
      <c r="D64" s="477" t="s">
        <v>322</v>
      </c>
      <c r="E64" s="477"/>
      <c r="F64" s="89">
        <v>52</v>
      </c>
      <c r="G64" s="167">
        <f>G13/G61</f>
        <v>65.73988439306359</v>
      </c>
      <c r="H64" s="148">
        <f>H13/H61</f>
        <v>63.957142857142856</v>
      </c>
      <c r="I64" s="148">
        <f t="shared" si="0"/>
        <v>97.28818881812813</v>
      </c>
      <c r="J64" s="148">
        <f>J13/J61</f>
        <v>64.28571428571429</v>
      </c>
      <c r="K64" s="148">
        <f>K13/K61</f>
        <v>64.28571428571429</v>
      </c>
      <c r="L64" s="149">
        <f t="shared" si="1"/>
        <v>100.51373687737326</v>
      </c>
      <c r="M64" s="149">
        <f t="shared" si="2"/>
        <v>100</v>
      </c>
    </row>
    <row r="65" spans="1:13" ht="42" customHeight="1" thickBot="1">
      <c r="A65" s="478"/>
      <c r="B65" s="78">
        <v>6</v>
      </c>
      <c r="C65" s="87"/>
      <c r="D65" s="477" t="s">
        <v>365</v>
      </c>
      <c r="E65" s="477"/>
      <c r="F65" s="89">
        <v>53</v>
      </c>
      <c r="G65" s="167"/>
      <c r="H65" s="148"/>
      <c r="I65" s="148"/>
      <c r="J65" s="151"/>
      <c r="K65" s="151"/>
      <c r="L65" s="149"/>
      <c r="M65" s="149"/>
    </row>
    <row r="66" spans="1:13" ht="27.75" customHeight="1" thickBot="1">
      <c r="A66" s="478"/>
      <c r="B66" s="78">
        <v>7</v>
      </c>
      <c r="C66" s="87"/>
      <c r="D66" s="477" t="s">
        <v>367</v>
      </c>
      <c r="E66" s="477"/>
      <c r="F66" s="89">
        <v>54</v>
      </c>
      <c r="G66" s="167"/>
      <c r="H66" s="148"/>
      <c r="I66" s="148"/>
      <c r="J66" s="151"/>
      <c r="K66" s="151"/>
      <c r="L66" s="149"/>
      <c r="M66" s="149"/>
    </row>
    <row r="67" spans="1:13" ht="27.75" customHeight="1" thickBot="1">
      <c r="A67" s="478"/>
      <c r="B67" s="78">
        <v>8</v>
      </c>
      <c r="C67" s="87"/>
      <c r="D67" s="477" t="s">
        <v>266</v>
      </c>
      <c r="E67" s="477"/>
      <c r="F67" s="89">
        <v>55</v>
      </c>
      <c r="G67" s="167">
        <f>(G18/G12)*1000</f>
        <v>993.2081941269563</v>
      </c>
      <c r="H67" s="148">
        <f>(H18/H12)*1000</f>
        <v>997.9005672935186</v>
      </c>
      <c r="I67" s="148">
        <f t="shared" si="0"/>
        <v>100.47244607870832</v>
      </c>
      <c r="J67" s="148">
        <f>(J18/J12)*1000</f>
        <v>995.0227752471948</v>
      </c>
      <c r="K67" s="148">
        <f>(K18/K12)*1000</f>
        <v>995.0227752471948</v>
      </c>
      <c r="L67" s="149">
        <f t="shared" si="1"/>
        <v>99.71161535120389</v>
      </c>
      <c r="M67" s="149">
        <f t="shared" si="2"/>
        <v>100</v>
      </c>
    </row>
    <row r="68" spans="1:13" ht="15.75" customHeight="1" thickBot="1">
      <c r="A68" s="478"/>
      <c r="B68" s="78">
        <v>9</v>
      </c>
      <c r="C68" s="87"/>
      <c r="D68" s="477" t="s">
        <v>259</v>
      </c>
      <c r="E68" s="477"/>
      <c r="F68" s="89">
        <v>56</v>
      </c>
      <c r="G68" s="166">
        <v>0</v>
      </c>
      <c r="H68" s="148">
        <v>0</v>
      </c>
      <c r="I68" s="148">
        <v>0</v>
      </c>
      <c r="J68" s="150">
        <v>0</v>
      </c>
      <c r="K68" s="150">
        <v>0</v>
      </c>
      <c r="L68" s="149"/>
      <c r="M68" s="149"/>
    </row>
    <row r="69" spans="1:13" ht="15.75" customHeight="1" thickBot="1">
      <c r="A69" s="478"/>
      <c r="B69" s="78">
        <v>10</v>
      </c>
      <c r="C69" s="87"/>
      <c r="D69" s="477" t="s">
        <v>260</v>
      </c>
      <c r="E69" s="483"/>
      <c r="F69" s="89">
        <v>57</v>
      </c>
      <c r="G69" s="166">
        <v>3372</v>
      </c>
      <c r="H69" s="240">
        <v>2700</v>
      </c>
      <c r="I69" s="148">
        <f t="shared" si="0"/>
        <v>80.0711743772242</v>
      </c>
      <c r="J69" s="210">
        <v>1950</v>
      </c>
      <c r="K69" s="210">
        <v>1950</v>
      </c>
      <c r="L69" s="149">
        <f t="shared" si="1"/>
        <v>72.22222222222221</v>
      </c>
      <c r="M69" s="149">
        <f t="shared" si="2"/>
        <v>100</v>
      </c>
    </row>
    <row r="70" spans="1:8" ht="15.75" customHeight="1">
      <c r="A70" s="21"/>
      <c r="B70" s="22"/>
      <c r="C70" s="23"/>
      <c r="D70" s="100"/>
      <c r="E70" s="100"/>
      <c r="F70" s="24"/>
      <c r="G70" s="219"/>
      <c r="H70" s="25"/>
    </row>
    <row r="71" spans="1:8" ht="15.75" customHeight="1">
      <c r="A71" s="21"/>
      <c r="B71" s="22"/>
      <c r="C71" s="23"/>
      <c r="D71" s="100"/>
      <c r="E71" s="100" t="s">
        <v>362</v>
      </c>
      <c r="F71" s="24"/>
      <c r="G71" s="219"/>
      <c r="H71" s="25"/>
    </row>
    <row r="72" spans="1:8" ht="12.75">
      <c r="A72" s="22"/>
      <c r="B72" s="22"/>
      <c r="D72" s="22"/>
      <c r="E72" s="27" t="s">
        <v>363</v>
      </c>
      <c r="F72" s="24"/>
      <c r="G72" s="219"/>
      <c r="H72" s="25"/>
    </row>
    <row r="73" spans="1:8" ht="12.75">
      <c r="A73" s="22"/>
      <c r="B73" s="22"/>
      <c r="D73" s="22"/>
      <c r="E73" s="27"/>
      <c r="F73" s="24"/>
      <c r="G73" s="219"/>
      <c r="H73" s="25"/>
    </row>
    <row r="74" spans="1:9" ht="47.25" customHeight="1">
      <c r="A74" s="22"/>
      <c r="B74" s="22"/>
      <c r="D74" s="22"/>
      <c r="E74" s="480" t="s">
        <v>109</v>
      </c>
      <c r="F74" s="480"/>
      <c r="G74" s="481" t="s">
        <v>110</v>
      </c>
      <c r="H74" s="481"/>
      <c r="I74" s="482"/>
    </row>
    <row r="75" spans="1:10" ht="14.25">
      <c r="A75" s="22"/>
      <c r="B75" s="22"/>
      <c r="D75" s="22"/>
      <c r="E75" s="159" t="s">
        <v>356</v>
      </c>
      <c r="F75" s="24"/>
      <c r="G75" s="219"/>
      <c r="H75" s="24" t="s">
        <v>338</v>
      </c>
      <c r="I75" s="24"/>
      <c r="J75" s="25"/>
    </row>
    <row r="76" spans="1:8" ht="12.75">
      <c r="A76" s="22"/>
      <c r="B76" s="22"/>
      <c r="D76" s="22"/>
      <c r="E76" s="27"/>
      <c r="F76" s="24"/>
      <c r="G76" s="219"/>
      <c r="H76" s="25"/>
    </row>
    <row r="77" spans="1:9" ht="12.75">
      <c r="A77" s="485"/>
      <c r="B77" s="485"/>
      <c r="C77" s="486"/>
      <c r="D77" s="486"/>
      <c r="E77" s="486"/>
      <c r="F77" s="486"/>
      <c r="G77" s="486"/>
      <c r="H77" s="486"/>
      <c r="I77" s="486"/>
    </row>
    <row r="78" spans="1:8" ht="12.75">
      <c r="A78" s="22"/>
      <c r="B78" s="22"/>
      <c r="D78" s="22"/>
      <c r="E78" s="27"/>
      <c r="F78" s="24"/>
      <c r="G78" s="219"/>
      <c r="H78" s="25"/>
    </row>
    <row r="79" spans="1:8" ht="12.75">
      <c r="A79" s="22"/>
      <c r="B79" s="22"/>
      <c r="D79" s="22"/>
      <c r="E79" s="27"/>
      <c r="F79" s="24"/>
      <c r="G79" s="219"/>
      <c r="H79" s="25"/>
    </row>
    <row r="80" spans="1:8" ht="12.75">
      <c r="A80" s="22"/>
      <c r="B80" s="22"/>
      <c r="D80" s="22"/>
      <c r="E80" s="27"/>
      <c r="F80" s="24"/>
      <c r="G80" s="219"/>
      <c r="H80" s="25"/>
    </row>
    <row r="81" spans="1:8" ht="12.75">
      <c r="A81" s="22"/>
      <c r="B81" s="22"/>
      <c r="D81" s="22"/>
      <c r="E81" s="27"/>
      <c r="F81" s="24"/>
      <c r="G81" s="219"/>
      <c r="H81" s="25"/>
    </row>
    <row r="82" spans="1:8" ht="12.75">
      <c r="A82" s="22"/>
      <c r="B82" s="22"/>
      <c r="D82" s="22"/>
      <c r="E82" s="27"/>
      <c r="F82" s="24"/>
      <c r="G82" s="219"/>
      <c r="H82" s="25"/>
    </row>
    <row r="83" spans="1:8" ht="12.75">
      <c r="A83" s="22"/>
      <c r="B83" s="22"/>
      <c r="D83" s="22"/>
      <c r="E83" s="27"/>
      <c r="F83" s="24"/>
      <c r="G83" s="219"/>
      <c r="H83" s="25"/>
    </row>
    <row r="84" spans="1:8" ht="12.75">
      <c r="A84" s="22"/>
      <c r="B84" s="22"/>
      <c r="D84" s="22"/>
      <c r="E84" s="27"/>
      <c r="F84" s="24"/>
      <c r="G84" s="219"/>
      <c r="H84" s="25"/>
    </row>
    <row r="85" spans="1:8" ht="12.75">
      <c r="A85" s="22"/>
      <c r="B85" s="22"/>
      <c r="D85" s="22"/>
      <c r="E85" s="27"/>
      <c r="F85" s="24"/>
      <c r="G85" s="219"/>
      <c r="H85" s="25"/>
    </row>
    <row r="86" spans="1:8" ht="12.75">
      <c r="A86" s="22"/>
      <c r="B86" s="22"/>
      <c r="D86" s="22"/>
      <c r="E86" s="27"/>
      <c r="F86" s="24"/>
      <c r="G86" s="219"/>
      <c r="H86" s="25"/>
    </row>
    <row r="87" spans="1:8" ht="12.75">
      <c r="A87" s="22"/>
      <c r="B87" s="22"/>
      <c r="D87" s="22"/>
      <c r="E87" s="27"/>
      <c r="F87" s="24"/>
      <c r="G87" s="219"/>
      <c r="H87" s="25"/>
    </row>
    <row r="88" spans="1:8" ht="12.75">
      <c r="A88" s="22"/>
      <c r="B88" s="22"/>
      <c r="D88" s="22"/>
      <c r="E88" s="27"/>
      <c r="F88" s="24"/>
      <c r="G88" s="219"/>
      <c r="H88" s="25"/>
    </row>
    <row r="89" spans="1:8" ht="12.75">
      <c r="A89" s="22"/>
      <c r="B89" s="22"/>
      <c r="D89" s="22"/>
      <c r="E89" s="27"/>
      <c r="F89" s="24"/>
      <c r="G89" s="219"/>
      <c r="H89" s="25"/>
    </row>
    <row r="90" spans="1:8" ht="12.75">
      <c r="A90" s="22"/>
      <c r="B90" s="22"/>
      <c r="D90" s="22"/>
      <c r="E90" s="27"/>
      <c r="F90" s="24"/>
      <c r="G90" s="219"/>
      <c r="H90" s="25"/>
    </row>
    <row r="91" spans="1:8" ht="12.75">
      <c r="A91" s="22"/>
      <c r="B91" s="22"/>
      <c r="D91" s="22"/>
      <c r="E91" s="27"/>
      <c r="F91" s="24"/>
      <c r="G91" s="219"/>
      <c r="H91" s="25"/>
    </row>
    <row r="92" spans="1:8" ht="12.75">
      <c r="A92" s="22"/>
      <c r="B92" s="22"/>
      <c r="D92" s="22"/>
      <c r="E92" s="27"/>
      <c r="F92" s="24"/>
      <c r="G92" s="219"/>
      <c r="H92" s="25"/>
    </row>
    <row r="93" spans="1:8" ht="12.75">
      <c r="A93" s="22"/>
      <c r="B93" s="22"/>
      <c r="D93" s="22"/>
      <c r="E93" s="27"/>
      <c r="F93" s="24"/>
      <c r="G93" s="219"/>
      <c r="H93" s="25"/>
    </row>
    <row r="94" spans="1:8" ht="12.75">
      <c r="A94" s="22"/>
      <c r="B94" s="22"/>
      <c r="D94" s="22"/>
      <c r="E94" s="27"/>
      <c r="F94" s="24"/>
      <c r="G94" s="219"/>
      <c r="H94" s="25"/>
    </row>
    <row r="95" spans="1:8" ht="12.75">
      <c r="A95" s="22"/>
      <c r="B95" s="22"/>
      <c r="D95" s="22"/>
      <c r="E95" s="27"/>
      <c r="F95" s="24"/>
      <c r="G95" s="219"/>
      <c r="H95" s="25"/>
    </row>
    <row r="96" spans="1:8" ht="12.75">
      <c r="A96" s="22"/>
      <c r="B96" s="22"/>
      <c r="D96" s="22"/>
      <c r="E96" s="27"/>
      <c r="F96" s="24"/>
      <c r="G96" s="219"/>
      <c r="H96" s="25"/>
    </row>
    <row r="97" spans="1:8" ht="12.75">
      <c r="A97" s="22"/>
      <c r="B97" s="22"/>
      <c r="D97" s="22"/>
      <c r="E97" s="27"/>
      <c r="F97" s="24"/>
      <c r="G97" s="219"/>
      <c r="H97" s="25"/>
    </row>
    <row r="98" spans="1:8" ht="12.75">
      <c r="A98" s="22"/>
      <c r="B98" s="22"/>
      <c r="D98" s="22"/>
      <c r="E98" s="27"/>
      <c r="F98" s="24"/>
      <c r="G98" s="219"/>
      <c r="H98" s="25"/>
    </row>
    <row r="99" spans="1:8" ht="12.75">
      <c r="A99" s="22"/>
      <c r="B99" s="22"/>
      <c r="D99" s="22"/>
      <c r="E99" s="27"/>
      <c r="F99" s="24"/>
      <c r="G99" s="219"/>
      <c r="H99" s="25"/>
    </row>
    <row r="100" spans="1:8" ht="12.75">
      <c r="A100" s="22"/>
      <c r="B100" s="22"/>
      <c r="D100" s="22"/>
      <c r="E100" s="27"/>
      <c r="F100" s="24"/>
      <c r="G100" s="219"/>
      <c r="H100" s="25"/>
    </row>
    <row r="101" spans="1:8" ht="12.75">
      <c r="A101" s="22"/>
      <c r="B101" s="22"/>
      <c r="D101" s="22"/>
      <c r="E101" s="27"/>
      <c r="F101" s="24"/>
      <c r="G101" s="219"/>
      <c r="H101" s="25"/>
    </row>
    <row r="102" spans="1:8" ht="12.75">
      <c r="A102" s="22"/>
      <c r="B102" s="22"/>
      <c r="D102" s="22"/>
      <c r="E102" s="27"/>
      <c r="F102" s="24"/>
      <c r="G102" s="219"/>
      <c r="H102" s="25"/>
    </row>
    <row r="103" spans="1:8" ht="12.75">
      <c r="A103" s="22"/>
      <c r="B103" s="22"/>
      <c r="D103" s="22"/>
      <c r="E103" s="27"/>
      <c r="F103" s="24"/>
      <c r="G103" s="219"/>
      <c r="H103" s="25"/>
    </row>
    <row r="104" spans="1:8" ht="12.75">
      <c r="A104" s="22"/>
      <c r="B104" s="22"/>
      <c r="D104" s="22"/>
      <c r="E104" s="27"/>
      <c r="F104" s="24"/>
      <c r="G104" s="219"/>
      <c r="H104" s="25"/>
    </row>
    <row r="105" spans="1:8" ht="12.75">
      <c r="A105" s="22"/>
      <c r="B105" s="22"/>
      <c r="D105" s="22"/>
      <c r="E105" s="27"/>
      <c r="F105" s="24"/>
      <c r="G105" s="219"/>
      <c r="H105" s="25"/>
    </row>
    <row r="106" spans="1:8" ht="12.75">
      <c r="A106" s="22"/>
      <c r="B106" s="22"/>
      <c r="D106" s="22"/>
      <c r="E106" s="27"/>
      <c r="F106" s="24"/>
      <c r="G106" s="219"/>
      <c r="H106" s="25"/>
    </row>
    <row r="107" spans="1:8" ht="12.75">
      <c r="A107" s="22"/>
      <c r="B107" s="22"/>
      <c r="D107" s="22"/>
      <c r="E107" s="27"/>
      <c r="F107" s="24"/>
      <c r="G107" s="219"/>
      <c r="H107" s="25"/>
    </row>
    <row r="108" spans="1:8" ht="12.75">
      <c r="A108" s="22"/>
      <c r="B108" s="22"/>
      <c r="D108" s="22"/>
      <c r="E108" s="27"/>
      <c r="F108" s="24"/>
      <c r="G108" s="219"/>
      <c r="H108" s="25"/>
    </row>
    <row r="109" spans="1:8" ht="12.75">
      <c r="A109" s="22"/>
      <c r="B109" s="22"/>
      <c r="D109" s="22"/>
      <c r="E109" s="27"/>
      <c r="F109" s="24"/>
      <c r="G109" s="219"/>
      <c r="H109" s="25"/>
    </row>
    <row r="110" spans="1:8" ht="12.75">
      <c r="A110" s="22"/>
      <c r="B110" s="22"/>
      <c r="D110" s="22"/>
      <c r="E110" s="27"/>
      <c r="F110" s="24"/>
      <c r="G110" s="219"/>
      <c r="H110" s="25"/>
    </row>
    <row r="111" spans="1:8" ht="12.75">
      <c r="A111" s="22"/>
      <c r="B111" s="22"/>
      <c r="D111" s="22"/>
      <c r="E111" s="27"/>
      <c r="F111" s="24"/>
      <c r="G111" s="219"/>
      <c r="H111" s="25"/>
    </row>
    <row r="112" spans="1:8" ht="12.75">
      <c r="A112" s="22"/>
      <c r="B112" s="22"/>
      <c r="D112" s="22"/>
      <c r="E112" s="27"/>
      <c r="F112" s="24"/>
      <c r="G112" s="219"/>
      <c r="H112" s="25"/>
    </row>
    <row r="113" spans="1:8" ht="12.75">
      <c r="A113" s="22"/>
      <c r="B113" s="22"/>
      <c r="D113" s="22"/>
      <c r="E113" s="27"/>
      <c r="F113" s="24"/>
      <c r="G113" s="219"/>
      <c r="H113" s="25"/>
    </row>
  </sheetData>
  <sheetProtection/>
  <mergeCells count="69"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J9:J10"/>
    <mergeCell ref="K9:K10"/>
    <mergeCell ref="H9:H10"/>
    <mergeCell ref="F9:F10"/>
    <mergeCell ref="G9:G10"/>
    <mergeCell ref="I9:I10"/>
    <mergeCell ref="A60:A69"/>
    <mergeCell ref="D69:E69"/>
    <mergeCell ref="D63:E63"/>
    <mergeCell ref="D65:E65"/>
    <mergeCell ref="D61:E61"/>
    <mergeCell ref="D68:E68"/>
    <mergeCell ref="D64:E64"/>
    <mergeCell ref="D60:E60"/>
    <mergeCell ref="D66:E66"/>
    <mergeCell ref="D54:E54"/>
    <mergeCell ref="D53:E53"/>
    <mergeCell ref="D50:E50"/>
    <mergeCell ref="D48:E48"/>
    <mergeCell ref="D51:E51"/>
    <mergeCell ref="D52:E52"/>
    <mergeCell ref="D40:E40"/>
    <mergeCell ref="D46:E46"/>
    <mergeCell ref="D47:E47"/>
    <mergeCell ref="D45:E45"/>
    <mergeCell ref="D42:E42"/>
    <mergeCell ref="D36:E36"/>
    <mergeCell ref="D43:E43"/>
    <mergeCell ref="D44:E44"/>
    <mergeCell ref="A77:B77"/>
    <mergeCell ref="C77:I77"/>
    <mergeCell ref="A13:A17"/>
    <mergeCell ref="D13:E13"/>
    <mergeCell ref="D16:E16"/>
    <mergeCell ref="D17:E17"/>
    <mergeCell ref="D38:E38"/>
    <mergeCell ref="D34:E34"/>
    <mergeCell ref="D41:E41"/>
    <mergeCell ref="D55:E55"/>
    <mergeCell ref="E74:F74"/>
    <mergeCell ref="D67:E67"/>
    <mergeCell ref="G74:I74"/>
    <mergeCell ref="D39:E39"/>
    <mergeCell ref="D12:E12"/>
    <mergeCell ref="D33:E33"/>
    <mergeCell ref="D37:E37"/>
    <mergeCell ref="D32:E32"/>
    <mergeCell ref="D49:E49"/>
    <mergeCell ref="D35:E35"/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</mergeCells>
  <printOptions horizontalCentered="1"/>
  <pageMargins left="0.17" right="0.31" top="0.31496062992126" bottom="0.54" header="0.275590551181102" footer="0.31496062992126"/>
  <pageSetup fitToHeight="2" horizontalDpi="600" verticalDpi="600" orientation="portrait" paperSize="9" scale="70" r:id="rId1"/>
  <headerFooter alignWithMargins="0">
    <oddFooter>&amp;C&amp;8Pagina &amp;P din &amp;N&amp;R&amp;8Data &amp;D Ora&amp;T</oddFooter>
  </headerFooter>
  <rowBreaks count="1" manualBreakCount="1"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4.00390625" style="65" customWidth="1"/>
    <col min="2" max="2" width="3.00390625" style="65" customWidth="1"/>
    <col min="3" max="3" width="33.421875" style="65" customWidth="1"/>
    <col min="4" max="4" width="12.00390625" style="65" customWidth="1"/>
    <col min="5" max="5" width="10.57421875" style="65" customWidth="1"/>
    <col min="6" max="6" width="8.28125" style="65" bestFit="1" customWidth="1"/>
    <col min="7" max="7" width="10.140625" style="65" customWidth="1"/>
    <col min="8" max="8" width="9.00390625" style="65" customWidth="1"/>
    <col min="9" max="9" width="10.8515625" style="65" customWidth="1"/>
    <col min="10" max="10" width="8.28125" style="65" bestFit="1" customWidth="1"/>
    <col min="11" max="11" width="11.421875" style="65" customWidth="1"/>
    <col min="12" max="12" width="10.8515625" style="65" bestFit="1" customWidth="1"/>
    <col min="13" max="16384" width="9.140625" style="65" customWidth="1"/>
  </cols>
  <sheetData>
    <row r="1" spans="1:12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4" t="s">
        <v>72</v>
      </c>
    </row>
    <row r="3" spans="2:12" ht="12.75" customHeight="1">
      <c r="B3" s="630" t="s">
        <v>331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</row>
    <row r="6" ht="13.5" thickBot="1">
      <c r="L6" s="103" t="s">
        <v>50</v>
      </c>
    </row>
    <row r="7" spans="1:12" ht="12.75">
      <c r="A7" s="641" t="s">
        <v>199</v>
      </c>
      <c r="B7" s="659" t="s">
        <v>198</v>
      </c>
      <c r="C7" s="655"/>
      <c r="D7" s="662" t="s">
        <v>195</v>
      </c>
      <c r="E7" s="654" t="s">
        <v>386</v>
      </c>
      <c r="F7" s="655"/>
      <c r="G7" s="665" t="s">
        <v>387</v>
      </c>
      <c r="H7" s="666"/>
      <c r="I7" s="673" t="s">
        <v>359</v>
      </c>
      <c r="J7" s="674"/>
      <c r="K7" s="675" t="s">
        <v>388</v>
      </c>
      <c r="L7" s="674"/>
    </row>
    <row r="8" spans="1:12" ht="26.25" customHeight="1" thickBot="1">
      <c r="A8" s="642"/>
      <c r="B8" s="660"/>
      <c r="C8" s="661"/>
      <c r="D8" s="663"/>
      <c r="E8" s="652" t="s">
        <v>179</v>
      </c>
      <c r="F8" s="653"/>
      <c r="G8" s="669" t="s">
        <v>200</v>
      </c>
      <c r="H8" s="682"/>
      <c r="I8" s="657" t="s">
        <v>201</v>
      </c>
      <c r="J8" s="658"/>
      <c r="K8" s="669" t="s">
        <v>202</v>
      </c>
      <c r="L8" s="658"/>
    </row>
    <row r="9" spans="1:12" ht="28.5" customHeight="1" thickBot="1">
      <c r="A9" s="643"/>
      <c r="B9" s="652"/>
      <c r="C9" s="653"/>
      <c r="D9" s="664"/>
      <c r="E9" s="104" t="s">
        <v>211</v>
      </c>
      <c r="F9" s="105" t="s">
        <v>289</v>
      </c>
      <c r="G9" s="106" t="s">
        <v>178</v>
      </c>
      <c r="H9" s="105" t="s">
        <v>289</v>
      </c>
      <c r="I9" s="104" t="s">
        <v>178</v>
      </c>
      <c r="J9" s="105" t="s">
        <v>289</v>
      </c>
      <c r="K9" s="106" t="s">
        <v>178</v>
      </c>
      <c r="L9" s="105" t="s">
        <v>289</v>
      </c>
    </row>
    <row r="10" spans="1:12" s="114" customFormat="1" ht="12" thickBot="1">
      <c r="A10" s="107">
        <v>0</v>
      </c>
      <c r="B10" s="676">
        <v>1</v>
      </c>
      <c r="C10" s="677"/>
      <c r="D10" s="108">
        <v>2</v>
      </c>
      <c r="E10" s="109">
        <v>3</v>
      </c>
      <c r="F10" s="110">
        <v>4</v>
      </c>
      <c r="G10" s="111">
        <v>5</v>
      </c>
      <c r="H10" s="112">
        <v>6</v>
      </c>
      <c r="I10" s="109">
        <v>7</v>
      </c>
      <c r="J10" s="113">
        <v>8</v>
      </c>
      <c r="K10" s="111">
        <v>9</v>
      </c>
      <c r="L10" s="113">
        <v>10</v>
      </c>
    </row>
    <row r="11" spans="1:12" s="114" customFormat="1" ht="27" customHeight="1">
      <c r="A11" s="115" t="s">
        <v>203</v>
      </c>
      <c r="B11" s="650" t="s">
        <v>331</v>
      </c>
      <c r="C11" s="651"/>
      <c r="D11" s="116"/>
      <c r="E11" s="116"/>
      <c r="F11" s="116"/>
      <c r="G11" s="171"/>
      <c r="H11" s="171"/>
      <c r="I11" s="116"/>
      <c r="J11" s="116"/>
      <c r="K11" s="116"/>
      <c r="L11" s="117"/>
    </row>
    <row r="12" spans="1:15" ht="41.25" customHeight="1">
      <c r="A12" s="119">
        <v>1</v>
      </c>
      <c r="B12" s="656"/>
      <c r="C12" s="649"/>
      <c r="D12" s="60"/>
      <c r="E12" s="118" t="s">
        <v>71</v>
      </c>
      <c r="F12" s="118" t="s">
        <v>71</v>
      </c>
      <c r="G12" s="172">
        <v>0</v>
      </c>
      <c r="H12" s="172"/>
      <c r="I12" s="60"/>
      <c r="J12" s="60"/>
      <c r="K12" s="60">
        <v>0</v>
      </c>
      <c r="L12" s="61"/>
      <c r="O12" s="170"/>
    </row>
    <row r="13" spans="1:12" ht="15">
      <c r="A13" s="119"/>
      <c r="B13" s="670" t="s">
        <v>355</v>
      </c>
      <c r="C13" s="645"/>
      <c r="D13" s="60"/>
      <c r="E13" s="118" t="s">
        <v>71</v>
      </c>
      <c r="F13" s="118" t="s">
        <v>71</v>
      </c>
      <c r="G13" s="172"/>
      <c r="H13" s="172"/>
      <c r="I13" s="60">
        <v>0</v>
      </c>
      <c r="J13" s="60"/>
      <c r="K13" s="60"/>
      <c r="L13" s="61"/>
    </row>
    <row r="14" spans="1:12" ht="15" thickBot="1">
      <c r="A14" s="152"/>
      <c r="B14" s="646" t="s">
        <v>206</v>
      </c>
      <c r="C14" s="647"/>
      <c r="D14" s="154"/>
      <c r="E14" s="153" t="s">
        <v>71</v>
      </c>
      <c r="F14" s="153" t="s">
        <v>71</v>
      </c>
      <c r="G14" s="173">
        <f>SUM(G11:G13)</f>
        <v>0</v>
      </c>
      <c r="H14" s="174">
        <v>0</v>
      </c>
      <c r="I14" s="154">
        <f>SUM(I11:I13)</f>
        <v>0</v>
      </c>
      <c r="J14" s="154">
        <v>0</v>
      </c>
      <c r="K14" s="154">
        <f>SUM(K11:K13)</f>
        <v>0</v>
      </c>
      <c r="L14" s="155">
        <v>0</v>
      </c>
    </row>
    <row r="15" spans="1:12" ht="27" customHeight="1">
      <c r="A15" s="120" t="s">
        <v>204</v>
      </c>
      <c r="B15" s="680" t="s">
        <v>209</v>
      </c>
      <c r="C15" s="681"/>
      <c r="D15" s="121"/>
      <c r="E15" s="121"/>
      <c r="F15" s="121"/>
      <c r="G15" s="175"/>
      <c r="H15" s="175"/>
      <c r="I15" s="121"/>
      <c r="J15" s="121"/>
      <c r="K15" s="121"/>
      <c r="L15" s="122"/>
    </row>
    <row r="16" spans="1:12" ht="23.25" customHeight="1">
      <c r="A16" s="119">
        <v>1</v>
      </c>
      <c r="B16" s="648"/>
      <c r="C16" s="649"/>
      <c r="D16" s="60"/>
      <c r="E16" s="118" t="s">
        <v>71</v>
      </c>
      <c r="F16" s="118" t="s">
        <v>71</v>
      </c>
      <c r="G16" s="172">
        <v>0</v>
      </c>
      <c r="H16" s="172"/>
      <c r="I16" s="60"/>
      <c r="J16" s="60"/>
      <c r="K16" s="60"/>
      <c r="L16" s="61"/>
    </row>
    <row r="17" spans="1:12" ht="28.5" customHeight="1">
      <c r="A17" s="119">
        <v>2</v>
      </c>
      <c r="B17" s="678"/>
      <c r="C17" s="679"/>
      <c r="D17" s="60"/>
      <c r="E17" s="118"/>
      <c r="F17" s="118"/>
      <c r="G17" s="172"/>
      <c r="H17" s="172"/>
      <c r="I17" s="60"/>
      <c r="J17" s="60"/>
      <c r="K17" s="60"/>
      <c r="L17" s="61"/>
    </row>
    <row r="18" spans="1:12" ht="15">
      <c r="A18" s="119"/>
      <c r="B18" s="644" t="s">
        <v>297</v>
      </c>
      <c r="C18" s="645"/>
      <c r="D18" s="60"/>
      <c r="E18" s="118" t="s">
        <v>71</v>
      </c>
      <c r="F18" s="118" t="s">
        <v>71</v>
      </c>
      <c r="G18" s="172"/>
      <c r="H18" s="172"/>
      <c r="I18" s="60"/>
      <c r="J18" s="60"/>
      <c r="K18" s="60"/>
      <c r="L18" s="61"/>
    </row>
    <row r="19" spans="1:12" ht="13.5" thickBot="1">
      <c r="A19" s="152"/>
      <c r="B19" s="646" t="s">
        <v>207</v>
      </c>
      <c r="C19" s="647"/>
      <c r="D19" s="154"/>
      <c r="E19" s="153" t="s">
        <v>71</v>
      </c>
      <c r="F19" s="153" t="s">
        <v>71</v>
      </c>
      <c r="G19" s="174">
        <f>SUM(G15:G18)</f>
        <v>0</v>
      </c>
      <c r="H19" s="174"/>
      <c r="I19" s="154"/>
      <c r="J19" s="154"/>
      <c r="K19" s="154"/>
      <c r="L19" s="155"/>
    </row>
    <row r="20" spans="1:12" ht="23.25" thickBot="1">
      <c r="A20" s="156" t="s">
        <v>205</v>
      </c>
      <c r="B20" s="667" t="s">
        <v>208</v>
      </c>
      <c r="C20" s="668"/>
      <c r="D20" s="157"/>
      <c r="E20" s="157"/>
      <c r="F20" s="169"/>
      <c r="G20" s="169">
        <f>G14+G19</f>
        <v>0</v>
      </c>
      <c r="H20" s="169">
        <v>0</v>
      </c>
      <c r="I20" s="157"/>
      <c r="J20" s="157"/>
      <c r="K20" s="157">
        <v>0</v>
      </c>
      <c r="L20" s="158"/>
    </row>
    <row r="21" spans="3:12" ht="32.25" customHeight="1">
      <c r="C21" s="627" t="s">
        <v>109</v>
      </c>
      <c r="D21" s="627"/>
      <c r="J21" s="628" t="s">
        <v>194</v>
      </c>
      <c r="K21" s="628"/>
      <c r="L21" s="628"/>
    </row>
    <row r="22" spans="3:12" ht="14.25">
      <c r="C22" s="671" t="s">
        <v>356</v>
      </c>
      <c r="D22" s="672"/>
      <c r="J22" s="629" t="s">
        <v>111</v>
      </c>
      <c r="K22" s="629"/>
      <c r="L22" s="629"/>
    </row>
    <row r="23" ht="12.75">
      <c r="J23" s="211" t="s">
        <v>338</v>
      </c>
    </row>
  </sheetData>
  <sheetProtection/>
  <mergeCells count="27">
    <mergeCell ref="C22:D22"/>
    <mergeCell ref="I7:J7"/>
    <mergeCell ref="K7:L7"/>
    <mergeCell ref="J22:L22"/>
    <mergeCell ref="B10:C10"/>
    <mergeCell ref="B17:C17"/>
    <mergeCell ref="B15:C15"/>
    <mergeCell ref="C21:D21"/>
    <mergeCell ref="G8:H8"/>
    <mergeCell ref="B3:L3"/>
    <mergeCell ref="I8:J8"/>
    <mergeCell ref="B7:C9"/>
    <mergeCell ref="D7:D9"/>
    <mergeCell ref="G7:H7"/>
    <mergeCell ref="J21:L21"/>
    <mergeCell ref="B14:C14"/>
    <mergeCell ref="B20:C20"/>
    <mergeCell ref="K8:L8"/>
    <mergeCell ref="B13:C13"/>
    <mergeCell ref="A7:A9"/>
    <mergeCell ref="B18:C18"/>
    <mergeCell ref="B19:C19"/>
    <mergeCell ref="B16:C16"/>
    <mergeCell ref="B11:C11"/>
    <mergeCell ref="E8:F8"/>
    <mergeCell ref="E7:F7"/>
    <mergeCell ref="B12:C12"/>
  </mergeCells>
  <printOptions horizontalCentered="1"/>
  <pageMargins left="0.35433070866141736" right="0.34" top="0.6" bottom="0.58" header="0.4" footer="0.33"/>
  <pageSetup horizontalDpi="600" verticalDpi="600" orientation="landscape" paperSize="9" scale="82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G693"/>
  <sheetViews>
    <sheetView zoomScalePageLayoutView="0" workbookViewId="0" topLeftCell="A52">
      <selection activeCell="G62" sqref="G62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8515625" style="26" customWidth="1"/>
    <col min="4" max="4" width="3.57421875" style="101" customWidth="1"/>
    <col min="5" max="5" width="45.57421875" style="28" customWidth="1"/>
    <col min="6" max="6" width="5.00390625" style="29" customWidth="1"/>
    <col min="7" max="7" width="10.57421875" style="29" customWidth="1"/>
    <col min="8" max="9" width="11.00390625" style="266" customWidth="1"/>
    <col min="10" max="10" width="10.57421875" style="338" customWidth="1"/>
    <col min="11" max="11" width="11.00390625" style="218" customWidth="1"/>
    <col min="12" max="12" width="10.8515625" style="25" bestFit="1" customWidth="1"/>
    <col min="13" max="13" width="10.7109375" style="25" bestFit="1" customWidth="1"/>
    <col min="14" max="14" width="9.140625" style="25" customWidth="1"/>
    <col min="15" max="15" width="27.28125" style="25" customWidth="1"/>
    <col min="16" max="107" width="9.140625" style="25" customWidth="1"/>
    <col min="108" max="16384" width="9.140625" style="80" customWidth="1"/>
  </cols>
  <sheetData>
    <row r="1" spans="1:107" ht="15.75">
      <c r="A1" s="40"/>
      <c r="B1" s="8"/>
      <c r="C1" s="9"/>
      <c r="D1" s="8"/>
      <c r="E1" s="10"/>
      <c r="F1" s="11"/>
      <c r="G1" s="272"/>
      <c r="H1" s="218"/>
      <c r="I1" s="218"/>
      <c r="J1" s="218"/>
      <c r="DC1" s="80"/>
    </row>
    <row r="2" spans="1:107" ht="15.75">
      <c r="A2" s="40" t="s">
        <v>332</v>
      </c>
      <c r="B2" s="8"/>
      <c r="C2" s="9"/>
      <c r="D2" s="8"/>
      <c r="E2" s="10"/>
      <c r="F2" s="11"/>
      <c r="G2" s="272"/>
      <c r="H2" s="218"/>
      <c r="I2" s="218"/>
      <c r="J2" s="218"/>
      <c r="DC2" s="80"/>
    </row>
    <row r="3" spans="1:107" ht="15.75">
      <c r="A3" s="40" t="s">
        <v>333</v>
      </c>
      <c r="B3" s="8"/>
      <c r="C3" s="9"/>
      <c r="D3" s="8"/>
      <c r="E3" s="10"/>
      <c r="F3" s="11"/>
      <c r="G3" s="272"/>
      <c r="H3" s="218"/>
      <c r="I3" s="218"/>
      <c r="J3" s="218"/>
      <c r="DC3" s="80"/>
    </row>
    <row r="4" spans="1:107" ht="15.75">
      <c r="A4" s="40" t="s">
        <v>334</v>
      </c>
      <c r="B4" s="8"/>
      <c r="C4" s="9"/>
      <c r="D4" s="8"/>
      <c r="E4" s="10"/>
      <c r="F4" s="11"/>
      <c r="G4" s="272"/>
      <c r="H4" s="218"/>
      <c r="I4" s="218"/>
      <c r="J4" s="218"/>
      <c r="DC4" s="80"/>
    </row>
    <row r="5" spans="1:107" ht="15.75">
      <c r="A5" s="13"/>
      <c r="B5" s="13"/>
      <c r="C5" s="9"/>
      <c r="D5" s="13"/>
      <c r="E5" s="14"/>
      <c r="F5" s="15"/>
      <c r="G5" s="273"/>
      <c r="H5" s="218"/>
      <c r="I5" s="218"/>
      <c r="J5" s="218"/>
      <c r="K5" s="386" t="s">
        <v>133</v>
      </c>
      <c r="DC5" s="80"/>
    </row>
    <row r="6" spans="1:107" ht="18" customHeight="1">
      <c r="A6" s="476" t="s">
        <v>413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DC6" s="80"/>
    </row>
    <row r="7" spans="1:107" ht="15.75">
      <c r="A7" s="13"/>
      <c r="B7" s="13"/>
      <c r="C7" s="9"/>
      <c r="D7" s="13"/>
      <c r="E7" s="14"/>
      <c r="F7" s="15"/>
      <c r="G7" s="273"/>
      <c r="H7" s="218"/>
      <c r="I7" s="218"/>
      <c r="J7" s="218"/>
      <c r="DC7" s="80"/>
    </row>
    <row r="8" spans="1:107" ht="15.75" thickBot="1">
      <c r="A8" s="17"/>
      <c r="B8" s="17"/>
      <c r="C8" s="18"/>
      <c r="D8" s="17"/>
      <c r="E8" s="19"/>
      <c r="F8" s="20"/>
      <c r="G8" s="274"/>
      <c r="H8" s="218"/>
      <c r="I8" s="218"/>
      <c r="J8" s="218"/>
      <c r="L8" s="37" t="s">
        <v>50</v>
      </c>
      <c r="DC8" s="80"/>
    </row>
    <row r="9" spans="1:111" ht="15" customHeight="1" thickBot="1">
      <c r="A9" s="497"/>
      <c r="B9" s="498"/>
      <c r="C9" s="498"/>
      <c r="D9" s="499" t="s">
        <v>51</v>
      </c>
      <c r="E9" s="492"/>
      <c r="F9" s="490" t="s">
        <v>65</v>
      </c>
      <c r="G9" s="490" t="s">
        <v>408</v>
      </c>
      <c r="H9" s="493" t="s">
        <v>407</v>
      </c>
      <c r="I9" s="313"/>
      <c r="J9" s="510" t="s">
        <v>409</v>
      </c>
      <c r="K9" s="510" t="s">
        <v>410</v>
      </c>
      <c r="L9" s="475" t="s">
        <v>9</v>
      </c>
      <c r="M9" s="475"/>
      <c r="DD9" s="25"/>
      <c r="DE9" s="25"/>
      <c r="DF9" s="25"/>
      <c r="DG9" s="25"/>
    </row>
    <row r="10" spans="1:111" ht="141.75" customHeight="1" thickBot="1">
      <c r="A10" s="498"/>
      <c r="B10" s="498"/>
      <c r="C10" s="498"/>
      <c r="D10" s="492"/>
      <c r="E10" s="492"/>
      <c r="F10" s="492"/>
      <c r="G10" s="491"/>
      <c r="H10" s="494"/>
      <c r="I10" s="314" t="s">
        <v>414</v>
      </c>
      <c r="J10" s="511"/>
      <c r="K10" s="511"/>
      <c r="L10" s="38" t="s">
        <v>411</v>
      </c>
      <c r="M10" s="38" t="s">
        <v>412</v>
      </c>
      <c r="DD10" s="25"/>
      <c r="DE10" s="25"/>
      <c r="DF10" s="25"/>
      <c r="DG10" s="25"/>
    </row>
    <row r="11" spans="1:107" s="85" customFormat="1" ht="12" thickBot="1">
      <c r="A11" s="81">
        <v>0</v>
      </c>
      <c r="B11" s="479">
        <v>1</v>
      </c>
      <c r="C11" s="479"/>
      <c r="D11" s="501">
        <v>2</v>
      </c>
      <c r="E11" s="501"/>
      <c r="F11" s="82">
        <v>3</v>
      </c>
      <c r="G11" s="82">
        <v>4</v>
      </c>
      <c r="H11" s="237">
        <v>5</v>
      </c>
      <c r="I11" s="237">
        <v>6</v>
      </c>
      <c r="J11" s="387">
        <v>7</v>
      </c>
      <c r="K11" s="387">
        <v>8</v>
      </c>
      <c r="L11" s="83">
        <v>9</v>
      </c>
      <c r="M11" s="83">
        <v>10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</row>
    <row r="12" spans="1:13" ht="20.25" customHeight="1" thickBot="1">
      <c r="A12" s="275" t="s">
        <v>29</v>
      </c>
      <c r="B12" s="276"/>
      <c r="C12" s="277"/>
      <c r="D12" s="509" t="s">
        <v>264</v>
      </c>
      <c r="E12" s="509"/>
      <c r="F12" s="278">
        <v>1</v>
      </c>
      <c r="G12" s="279">
        <f>G13+G16+G17</f>
        <v>44774</v>
      </c>
      <c r="H12" s="279">
        <f>H13+H16+H17</f>
        <v>48304</v>
      </c>
      <c r="I12" s="315">
        <f>H12/G12*100</f>
        <v>107.88403984455263</v>
      </c>
      <c r="J12" s="279">
        <f>J13+J16+J17</f>
        <v>48500</v>
      </c>
      <c r="K12" s="279">
        <f>K13+K16+K17</f>
        <v>48500</v>
      </c>
      <c r="L12" s="280">
        <f>J12/H12*100</f>
        <v>100.40576349784698</v>
      </c>
      <c r="M12" s="280">
        <f>K12/J12*100</f>
        <v>100</v>
      </c>
    </row>
    <row r="13" spans="1:13" ht="20.25" customHeight="1" thickBot="1">
      <c r="A13" s="478"/>
      <c r="B13" s="78">
        <v>1</v>
      </c>
      <c r="C13" s="87"/>
      <c r="D13" s="477" t="s">
        <v>318</v>
      </c>
      <c r="E13" s="477"/>
      <c r="F13" s="89">
        <v>2</v>
      </c>
      <c r="G13" s="125">
        <v>44770</v>
      </c>
      <c r="H13" s="166">
        <v>48303</v>
      </c>
      <c r="I13" s="167">
        <f aca="true" t="shared" si="0" ref="I13:I69">H13/G13*100</f>
        <v>107.89144516417244</v>
      </c>
      <c r="J13" s="210">
        <v>48500</v>
      </c>
      <c r="K13" s="210">
        <v>48500</v>
      </c>
      <c r="L13" s="149">
        <f>J13/H13*100</f>
        <v>100.40784216301265</v>
      </c>
      <c r="M13" s="149">
        <f>K13/J13*100</f>
        <v>100</v>
      </c>
    </row>
    <row r="14" spans="1:13" ht="17.25" customHeight="1" thickBot="1">
      <c r="A14" s="478"/>
      <c r="B14" s="78"/>
      <c r="C14" s="87"/>
      <c r="D14" s="88" t="s">
        <v>30</v>
      </c>
      <c r="E14" s="90" t="s">
        <v>248</v>
      </c>
      <c r="F14" s="89">
        <v>3</v>
      </c>
      <c r="G14" s="125"/>
      <c r="H14" s="166"/>
      <c r="I14" s="167"/>
      <c r="J14" s="210"/>
      <c r="K14" s="210"/>
      <c r="L14" s="149"/>
      <c r="M14" s="149"/>
    </row>
    <row r="15" spans="1:13" ht="15" customHeight="1" thickBot="1">
      <c r="A15" s="478"/>
      <c r="B15" s="78"/>
      <c r="C15" s="87"/>
      <c r="D15" s="88" t="s">
        <v>31</v>
      </c>
      <c r="E15" s="90" t="s">
        <v>34</v>
      </c>
      <c r="F15" s="89">
        <v>4</v>
      </c>
      <c r="G15" s="125"/>
      <c r="H15" s="166"/>
      <c r="I15" s="167"/>
      <c r="J15" s="210"/>
      <c r="K15" s="210"/>
      <c r="L15" s="149"/>
      <c r="M15" s="149"/>
    </row>
    <row r="16" spans="1:13" ht="16.5" customHeight="1" thickBot="1">
      <c r="A16" s="478"/>
      <c r="B16" s="78">
        <v>2</v>
      </c>
      <c r="C16" s="87"/>
      <c r="D16" s="477" t="s">
        <v>114</v>
      </c>
      <c r="E16" s="477"/>
      <c r="F16" s="89">
        <v>5</v>
      </c>
      <c r="G16" s="125">
        <v>4</v>
      </c>
      <c r="H16" s="166">
        <v>1</v>
      </c>
      <c r="I16" s="167">
        <f t="shared" si="0"/>
        <v>25</v>
      </c>
      <c r="J16" s="210"/>
      <c r="K16" s="210"/>
      <c r="L16" s="149"/>
      <c r="M16" s="149"/>
    </row>
    <row r="17" spans="1:111" s="25" customFormat="1" ht="17.25" customHeight="1" thickBot="1">
      <c r="A17" s="478"/>
      <c r="B17" s="78">
        <v>3</v>
      </c>
      <c r="C17" s="87"/>
      <c r="D17" s="477" t="s">
        <v>10</v>
      </c>
      <c r="E17" s="477"/>
      <c r="F17" s="89">
        <v>6</v>
      </c>
      <c r="G17" s="125"/>
      <c r="H17" s="166"/>
      <c r="I17" s="167"/>
      <c r="J17" s="210"/>
      <c r="K17" s="210"/>
      <c r="L17" s="149"/>
      <c r="M17" s="149"/>
      <c r="DD17" s="80"/>
      <c r="DE17" s="80"/>
      <c r="DF17" s="80"/>
      <c r="DG17" s="80"/>
    </row>
    <row r="18" spans="1:111" s="25" customFormat="1" ht="21" customHeight="1" thickBot="1">
      <c r="A18" s="323" t="s">
        <v>19</v>
      </c>
      <c r="B18" s="324"/>
      <c r="C18" s="325"/>
      <c r="D18" s="503" t="s">
        <v>319</v>
      </c>
      <c r="E18" s="503"/>
      <c r="F18" s="326">
        <v>7</v>
      </c>
      <c r="G18" s="327">
        <f>G19+G31+G32</f>
        <v>44680</v>
      </c>
      <c r="H18" s="327">
        <f>H19+H31+H32</f>
        <v>47914</v>
      </c>
      <c r="I18" s="328">
        <f t="shared" si="0"/>
        <v>107.23813786929274</v>
      </c>
      <c r="J18" s="327">
        <f>J19+J31+J32</f>
        <v>48437</v>
      </c>
      <c r="K18" s="279">
        <f>K19+K31+K32</f>
        <v>48424</v>
      </c>
      <c r="L18" s="280">
        <f aca="true" t="shared" si="1" ref="L18:L31">J18/H18*100</f>
        <v>101.09153900738823</v>
      </c>
      <c r="M18" s="280">
        <f aca="true" t="shared" si="2" ref="M18:M25">K18/J18*100</f>
        <v>99.97316101327498</v>
      </c>
      <c r="DD18" s="80"/>
      <c r="DE18" s="80"/>
      <c r="DF18" s="80"/>
      <c r="DG18" s="80"/>
    </row>
    <row r="19" spans="1:111" s="25" customFormat="1" ht="24" customHeight="1" thickBot="1">
      <c r="A19" s="504"/>
      <c r="B19" s="317">
        <v>1</v>
      </c>
      <c r="C19" s="318"/>
      <c r="D19" s="505" t="s">
        <v>11</v>
      </c>
      <c r="E19" s="506"/>
      <c r="F19" s="319">
        <v>8</v>
      </c>
      <c r="G19" s="320">
        <f>G20+G21+G22+G30</f>
        <v>44639</v>
      </c>
      <c r="H19" s="321">
        <f>H20+H21+H22+H30</f>
        <v>47878</v>
      </c>
      <c r="I19" s="322">
        <f t="shared" si="0"/>
        <v>107.25598691726965</v>
      </c>
      <c r="J19" s="321">
        <f>J20+J21+J22+J30</f>
        <v>48380</v>
      </c>
      <c r="K19" s="166">
        <f>K20+K21+K22+K30</f>
        <v>48380</v>
      </c>
      <c r="L19" s="149">
        <f t="shared" si="1"/>
        <v>101.04849826642717</v>
      </c>
      <c r="M19" s="149">
        <f t="shared" si="2"/>
        <v>100</v>
      </c>
      <c r="DD19" s="80"/>
      <c r="DE19" s="80"/>
      <c r="DF19" s="80"/>
      <c r="DG19" s="80"/>
    </row>
    <row r="20" spans="1:111" s="25" customFormat="1" ht="16.5" customHeight="1" thickBot="1">
      <c r="A20" s="478"/>
      <c r="B20" s="495"/>
      <c r="C20" s="91" t="s">
        <v>123</v>
      </c>
      <c r="D20" s="477" t="s">
        <v>244</v>
      </c>
      <c r="E20" s="477"/>
      <c r="F20" s="89">
        <v>9</v>
      </c>
      <c r="G20" s="125">
        <v>15197</v>
      </c>
      <c r="H20" s="166">
        <v>17265</v>
      </c>
      <c r="I20" s="167">
        <f t="shared" si="0"/>
        <v>113.60794893729025</v>
      </c>
      <c r="J20" s="210">
        <v>18100</v>
      </c>
      <c r="K20" s="210">
        <v>18100</v>
      </c>
      <c r="L20" s="149">
        <f t="shared" si="1"/>
        <v>104.83637416739067</v>
      </c>
      <c r="M20" s="149">
        <f t="shared" si="2"/>
        <v>100</v>
      </c>
      <c r="DD20" s="80"/>
      <c r="DE20" s="80"/>
      <c r="DF20" s="80"/>
      <c r="DG20" s="80"/>
    </row>
    <row r="21" spans="1:111" s="25" customFormat="1" ht="16.5" customHeight="1" thickBot="1">
      <c r="A21" s="478"/>
      <c r="B21" s="496"/>
      <c r="C21" s="92" t="s">
        <v>124</v>
      </c>
      <c r="D21" s="477" t="s">
        <v>129</v>
      </c>
      <c r="E21" s="500"/>
      <c r="F21" s="89">
        <v>10</v>
      </c>
      <c r="G21" s="125">
        <v>2802</v>
      </c>
      <c r="H21" s="166">
        <v>2811</v>
      </c>
      <c r="I21" s="167">
        <f t="shared" si="0"/>
        <v>100.32119914346896</v>
      </c>
      <c r="J21" s="210">
        <v>2850</v>
      </c>
      <c r="K21" s="210">
        <v>2850</v>
      </c>
      <c r="L21" s="149">
        <f t="shared" si="1"/>
        <v>101.38740661686232</v>
      </c>
      <c r="M21" s="149">
        <f t="shared" si="2"/>
        <v>100</v>
      </c>
      <c r="DD21" s="80"/>
      <c r="DE21" s="80"/>
      <c r="DF21" s="80"/>
      <c r="DG21" s="80"/>
    </row>
    <row r="22" spans="1:111" s="218" customFormat="1" ht="25.5" customHeight="1" thickBot="1">
      <c r="A22" s="478"/>
      <c r="B22" s="496"/>
      <c r="C22" s="281" t="s">
        <v>127</v>
      </c>
      <c r="D22" s="507" t="s">
        <v>254</v>
      </c>
      <c r="E22" s="508"/>
      <c r="F22" s="282">
        <v>11</v>
      </c>
      <c r="G22" s="166">
        <f>G23+G26+G28+G29</f>
        <v>25915</v>
      </c>
      <c r="H22" s="166">
        <f>H23+H26+H28+H29</f>
        <v>26905</v>
      </c>
      <c r="I22" s="167">
        <f t="shared" si="0"/>
        <v>103.82018136214548</v>
      </c>
      <c r="J22" s="166">
        <f>J23+J26+J28+J29</f>
        <v>26700</v>
      </c>
      <c r="K22" s="166">
        <f>K23+K26+K28+K29</f>
        <v>26700</v>
      </c>
      <c r="L22" s="168">
        <f t="shared" si="1"/>
        <v>99.23805984017841</v>
      </c>
      <c r="M22" s="168">
        <f t="shared" si="2"/>
        <v>100</v>
      </c>
      <c r="N22" s="283"/>
      <c r="O22" s="283"/>
      <c r="DD22" s="266"/>
      <c r="DE22" s="266"/>
      <c r="DF22" s="266"/>
      <c r="DG22" s="266"/>
    </row>
    <row r="23" spans="1:111" s="25" customFormat="1" ht="21" customHeight="1" thickBot="1">
      <c r="A23" s="478"/>
      <c r="B23" s="496"/>
      <c r="C23" s="94"/>
      <c r="D23" s="95" t="s">
        <v>252</v>
      </c>
      <c r="E23" s="79" t="s">
        <v>265</v>
      </c>
      <c r="F23" s="89">
        <v>12</v>
      </c>
      <c r="G23" s="125">
        <v>25266</v>
      </c>
      <c r="H23" s="166">
        <v>26210</v>
      </c>
      <c r="I23" s="167">
        <f t="shared" si="0"/>
        <v>103.73624633895353</v>
      </c>
      <c r="J23" s="166">
        <f>J24+J25</f>
        <v>26000</v>
      </c>
      <c r="K23" s="166">
        <v>26000</v>
      </c>
      <c r="L23" s="149">
        <f t="shared" si="1"/>
        <v>99.19877909194965</v>
      </c>
      <c r="M23" s="149">
        <f t="shared" si="2"/>
        <v>100</v>
      </c>
      <c r="N23" s="123"/>
      <c r="O23" s="123"/>
      <c r="DD23" s="80"/>
      <c r="DE23" s="80"/>
      <c r="DF23" s="80"/>
      <c r="DG23" s="80"/>
    </row>
    <row r="24" spans="1:111" s="25" customFormat="1" ht="16.5" customHeight="1" thickBot="1">
      <c r="A24" s="478"/>
      <c r="B24" s="496"/>
      <c r="C24" s="94"/>
      <c r="D24" s="96" t="s">
        <v>159</v>
      </c>
      <c r="E24" s="88" t="s">
        <v>125</v>
      </c>
      <c r="F24" s="89">
        <v>13</v>
      </c>
      <c r="G24" s="125">
        <v>22500</v>
      </c>
      <c r="H24" s="166">
        <v>22609</v>
      </c>
      <c r="I24" s="167">
        <f t="shared" si="0"/>
        <v>100.48444444444445</v>
      </c>
      <c r="J24" s="210">
        <v>23000</v>
      </c>
      <c r="K24" s="210">
        <v>22500</v>
      </c>
      <c r="L24" s="149">
        <f t="shared" si="1"/>
        <v>101.7293997965412</v>
      </c>
      <c r="M24" s="149">
        <f t="shared" si="2"/>
        <v>97.82608695652173</v>
      </c>
      <c r="N24" s="123"/>
      <c r="O24" s="123"/>
      <c r="DD24" s="80"/>
      <c r="DE24" s="80"/>
      <c r="DF24" s="80"/>
      <c r="DG24" s="80"/>
    </row>
    <row r="25" spans="1:111" s="25" customFormat="1" ht="16.5" customHeight="1" thickBot="1">
      <c r="A25" s="478"/>
      <c r="B25" s="496"/>
      <c r="C25" s="94"/>
      <c r="D25" s="96" t="s">
        <v>160</v>
      </c>
      <c r="E25" s="88" t="s">
        <v>169</v>
      </c>
      <c r="F25" s="89">
        <v>14</v>
      </c>
      <c r="G25" s="125">
        <v>2766</v>
      </c>
      <c r="H25" s="166">
        <v>3601</v>
      </c>
      <c r="I25" s="167">
        <f t="shared" si="0"/>
        <v>130.1879971077368</v>
      </c>
      <c r="J25" s="210">
        <v>3000</v>
      </c>
      <c r="K25" s="210">
        <v>3000</v>
      </c>
      <c r="L25" s="149">
        <f t="shared" si="1"/>
        <v>83.31019161344071</v>
      </c>
      <c r="M25" s="149">
        <f t="shared" si="2"/>
        <v>100</v>
      </c>
      <c r="DD25" s="80"/>
      <c r="DE25" s="80"/>
      <c r="DF25" s="80"/>
      <c r="DG25" s="80"/>
    </row>
    <row r="26" spans="1:111" s="25" customFormat="1" ht="21.75" customHeight="1" thickBot="1">
      <c r="A26" s="478"/>
      <c r="B26" s="496"/>
      <c r="C26" s="94"/>
      <c r="D26" s="96" t="s">
        <v>161</v>
      </c>
      <c r="E26" s="88" t="s">
        <v>126</v>
      </c>
      <c r="F26" s="89">
        <v>15</v>
      </c>
      <c r="G26" s="125"/>
      <c r="H26" s="166"/>
      <c r="I26" s="167"/>
      <c r="J26" s="210"/>
      <c r="K26" s="210"/>
      <c r="L26" s="149"/>
      <c r="M26" s="149"/>
      <c r="DD26" s="80"/>
      <c r="DE26" s="80"/>
      <c r="DF26" s="80"/>
      <c r="DG26" s="80"/>
    </row>
    <row r="27" spans="1:111" s="25" customFormat="1" ht="26.25" thickBot="1">
      <c r="A27" s="478"/>
      <c r="B27" s="496"/>
      <c r="C27" s="94"/>
      <c r="D27" s="96"/>
      <c r="E27" s="97" t="s">
        <v>245</v>
      </c>
      <c r="F27" s="89">
        <v>16</v>
      </c>
      <c r="G27" s="125"/>
      <c r="H27" s="166"/>
      <c r="I27" s="167"/>
      <c r="J27" s="210"/>
      <c r="K27" s="210"/>
      <c r="L27" s="149"/>
      <c r="M27" s="149"/>
      <c r="DD27" s="80"/>
      <c r="DE27" s="80"/>
      <c r="DF27" s="80"/>
      <c r="DG27" s="80"/>
    </row>
    <row r="28" spans="1:111" s="25" customFormat="1" ht="39.75" customHeight="1" thickBot="1">
      <c r="A28" s="478"/>
      <c r="B28" s="496"/>
      <c r="C28" s="94"/>
      <c r="D28" s="96" t="s">
        <v>162</v>
      </c>
      <c r="E28" s="88" t="s">
        <v>298</v>
      </c>
      <c r="F28" s="89">
        <v>17</v>
      </c>
      <c r="G28" s="125">
        <v>139</v>
      </c>
      <c r="H28" s="166">
        <v>182</v>
      </c>
      <c r="I28" s="167">
        <f t="shared" si="0"/>
        <v>130.93525179856115</v>
      </c>
      <c r="J28" s="210">
        <v>182</v>
      </c>
      <c r="K28" s="210">
        <v>182</v>
      </c>
      <c r="L28" s="149">
        <f t="shared" si="1"/>
        <v>100</v>
      </c>
      <c r="M28" s="149">
        <f>K28/J28*100</f>
        <v>100</v>
      </c>
      <c r="DD28" s="80"/>
      <c r="DE28" s="80"/>
      <c r="DF28" s="80"/>
      <c r="DG28" s="80"/>
    </row>
    <row r="29" spans="1:111" s="25" customFormat="1" ht="26.25" thickBot="1">
      <c r="A29" s="478"/>
      <c r="B29" s="496"/>
      <c r="C29" s="98"/>
      <c r="D29" s="96" t="s">
        <v>163</v>
      </c>
      <c r="E29" s="88" t="s">
        <v>405</v>
      </c>
      <c r="F29" s="89">
        <v>18</v>
      </c>
      <c r="G29" s="125">
        <v>510</v>
      </c>
      <c r="H29" s="166">
        <v>513</v>
      </c>
      <c r="I29" s="167">
        <f t="shared" si="0"/>
        <v>100.58823529411765</v>
      </c>
      <c r="J29" s="210">
        <v>518</v>
      </c>
      <c r="K29" s="210">
        <v>518</v>
      </c>
      <c r="L29" s="149">
        <f t="shared" si="1"/>
        <v>100.97465886939571</v>
      </c>
      <c r="M29" s="149">
        <f>K29/J29*100</f>
        <v>100</v>
      </c>
      <c r="DD29" s="80"/>
      <c r="DE29" s="80"/>
      <c r="DF29" s="80"/>
      <c r="DG29" s="80"/>
    </row>
    <row r="30" spans="1:111" s="25" customFormat="1" ht="15" customHeight="1" thickBot="1">
      <c r="A30" s="478"/>
      <c r="B30" s="496"/>
      <c r="C30" s="99" t="s">
        <v>128</v>
      </c>
      <c r="D30" s="477" t="s">
        <v>406</v>
      </c>
      <c r="E30" s="500"/>
      <c r="F30" s="89">
        <v>19</v>
      </c>
      <c r="G30" s="125">
        <v>725</v>
      </c>
      <c r="H30" s="166">
        <v>897</v>
      </c>
      <c r="I30" s="167">
        <f t="shared" si="0"/>
        <v>123.72413793103448</v>
      </c>
      <c r="J30" s="210">
        <v>730</v>
      </c>
      <c r="K30" s="210">
        <v>730</v>
      </c>
      <c r="L30" s="149">
        <f t="shared" si="1"/>
        <v>81.38238573021181</v>
      </c>
      <c r="M30" s="149">
        <f>K30/J30*100</f>
        <v>100</v>
      </c>
      <c r="DD30" s="80"/>
      <c r="DE30" s="80"/>
      <c r="DF30" s="80"/>
      <c r="DG30" s="80"/>
    </row>
    <row r="31" spans="1:111" s="25" customFormat="1" ht="17.25" customHeight="1" thickBot="1">
      <c r="A31" s="478"/>
      <c r="B31" s="78">
        <v>2</v>
      </c>
      <c r="C31" s="87"/>
      <c r="D31" s="477" t="s">
        <v>115</v>
      </c>
      <c r="E31" s="477"/>
      <c r="F31" s="89">
        <v>20</v>
      </c>
      <c r="G31" s="125">
        <v>41</v>
      </c>
      <c r="H31" s="166">
        <v>36</v>
      </c>
      <c r="I31" s="167">
        <f t="shared" si="0"/>
        <v>87.8048780487805</v>
      </c>
      <c r="J31" s="210">
        <v>57</v>
      </c>
      <c r="K31" s="210">
        <v>44</v>
      </c>
      <c r="L31" s="149">
        <f t="shared" si="1"/>
        <v>158.33333333333331</v>
      </c>
      <c r="M31" s="149"/>
      <c r="DD31" s="80"/>
      <c r="DE31" s="80"/>
      <c r="DF31" s="80"/>
      <c r="DG31" s="80"/>
    </row>
    <row r="32" spans="1:111" s="25" customFormat="1" ht="15.75" customHeight="1" thickBot="1">
      <c r="A32" s="478"/>
      <c r="B32" s="78">
        <v>3</v>
      </c>
      <c r="C32" s="87"/>
      <c r="D32" s="477" t="s">
        <v>12</v>
      </c>
      <c r="E32" s="477"/>
      <c r="F32" s="89">
        <v>21</v>
      </c>
      <c r="G32" s="125"/>
      <c r="H32" s="166"/>
      <c r="I32" s="167"/>
      <c r="J32" s="210"/>
      <c r="K32" s="210"/>
      <c r="L32" s="149"/>
      <c r="M32" s="149"/>
      <c r="DD32" s="80"/>
      <c r="DE32" s="80"/>
      <c r="DF32" s="80"/>
      <c r="DG32" s="80"/>
    </row>
    <row r="33" spans="1:13" ht="19.5" customHeight="1" thickBot="1">
      <c r="A33" s="86" t="s">
        <v>22</v>
      </c>
      <c r="B33" s="78"/>
      <c r="C33" s="87"/>
      <c r="D33" s="477" t="s">
        <v>13</v>
      </c>
      <c r="E33" s="477"/>
      <c r="F33" s="89">
        <v>22</v>
      </c>
      <c r="G33" s="125">
        <f>G12-G18</f>
        <v>94</v>
      </c>
      <c r="H33" s="166">
        <f>H12-H18</f>
        <v>390</v>
      </c>
      <c r="I33" s="167">
        <f t="shared" si="0"/>
        <v>414.89361702127655</v>
      </c>
      <c r="J33" s="166">
        <f>J12-J18</f>
        <v>63</v>
      </c>
      <c r="K33" s="166">
        <f>K12-K18</f>
        <v>76</v>
      </c>
      <c r="L33" s="149">
        <f>J33/H33*100</f>
        <v>16.153846153846153</v>
      </c>
      <c r="M33" s="149">
        <f>K33/J33*100</f>
        <v>120.63492063492063</v>
      </c>
    </row>
    <row r="34" spans="1:13" ht="15.75" customHeight="1" thickBot="1">
      <c r="A34" s="86" t="s">
        <v>23</v>
      </c>
      <c r="B34" s="78"/>
      <c r="C34" s="87"/>
      <c r="D34" s="477" t="s">
        <v>116</v>
      </c>
      <c r="E34" s="477"/>
      <c r="F34" s="89">
        <v>23</v>
      </c>
      <c r="G34" s="125">
        <v>15</v>
      </c>
      <c r="H34" s="166">
        <v>0</v>
      </c>
      <c r="I34" s="167">
        <f t="shared" si="0"/>
        <v>0</v>
      </c>
      <c r="J34" s="210">
        <v>10</v>
      </c>
      <c r="K34" s="210">
        <v>12</v>
      </c>
      <c r="L34" s="149"/>
      <c r="M34" s="149"/>
    </row>
    <row r="35" spans="1:107" s="28" customFormat="1" ht="29.25" customHeight="1" thickBot="1">
      <c r="A35" s="86" t="s">
        <v>24</v>
      </c>
      <c r="B35" s="78"/>
      <c r="C35" s="87"/>
      <c r="D35" s="477" t="s">
        <v>117</v>
      </c>
      <c r="E35" s="477"/>
      <c r="F35" s="89">
        <v>24</v>
      </c>
      <c r="G35" s="125">
        <f>G33-G34</f>
        <v>79</v>
      </c>
      <c r="H35" s="166">
        <f>H33-H34</f>
        <v>390</v>
      </c>
      <c r="I35" s="167">
        <f t="shared" si="0"/>
        <v>493.67088607594934</v>
      </c>
      <c r="J35" s="166">
        <f>J33-J34</f>
        <v>53</v>
      </c>
      <c r="K35" s="166">
        <f>K33-K34</f>
        <v>64</v>
      </c>
      <c r="L35" s="149">
        <f>J35/H35*100</f>
        <v>13.58974358974359</v>
      </c>
      <c r="M35" s="149">
        <f>K35/J35*100</f>
        <v>120.75471698113208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13" ht="15.75" customHeight="1" thickBot="1">
      <c r="A36" s="478"/>
      <c r="B36" s="78">
        <v>1</v>
      </c>
      <c r="C36" s="87"/>
      <c r="D36" s="477" t="s">
        <v>67</v>
      </c>
      <c r="E36" s="477"/>
      <c r="F36" s="89">
        <v>25</v>
      </c>
      <c r="G36" s="125"/>
      <c r="H36" s="166"/>
      <c r="I36" s="167"/>
      <c r="J36" s="210"/>
      <c r="K36" s="210"/>
      <c r="L36" s="149"/>
      <c r="M36" s="149"/>
    </row>
    <row r="37" spans="1:13" ht="27.75" customHeight="1" thickBot="1">
      <c r="A37" s="478"/>
      <c r="B37" s="78">
        <v>2</v>
      </c>
      <c r="C37" s="87"/>
      <c r="D37" s="477" t="s">
        <v>68</v>
      </c>
      <c r="E37" s="477"/>
      <c r="F37" s="89">
        <v>26</v>
      </c>
      <c r="G37" s="125"/>
      <c r="H37" s="166"/>
      <c r="I37" s="167"/>
      <c r="J37" s="210"/>
      <c r="K37" s="210"/>
      <c r="L37" s="149"/>
      <c r="M37" s="149"/>
    </row>
    <row r="38" spans="1:13" ht="15.75" customHeight="1" thickBot="1">
      <c r="A38" s="478"/>
      <c r="B38" s="78">
        <v>3</v>
      </c>
      <c r="C38" s="87"/>
      <c r="D38" s="477" t="s">
        <v>69</v>
      </c>
      <c r="E38" s="477"/>
      <c r="F38" s="89">
        <v>27</v>
      </c>
      <c r="G38" s="125"/>
      <c r="H38" s="166"/>
      <c r="I38" s="167"/>
      <c r="J38" s="210"/>
      <c r="K38" s="210"/>
      <c r="L38" s="149"/>
      <c r="M38" s="149"/>
    </row>
    <row r="39" spans="1:13" ht="78.75" customHeight="1" thickBot="1">
      <c r="A39" s="478"/>
      <c r="B39" s="78">
        <v>4</v>
      </c>
      <c r="C39" s="87"/>
      <c r="D39" s="483" t="s">
        <v>253</v>
      </c>
      <c r="E39" s="484"/>
      <c r="F39" s="89">
        <v>28</v>
      </c>
      <c r="G39" s="125"/>
      <c r="H39" s="166"/>
      <c r="I39" s="167"/>
      <c r="J39" s="210"/>
      <c r="K39" s="210"/>
      <c r="L39" s="149"/>
      <c r="M39" s="149"/>
    </row>
    <row r="40" spans="1:13" ht="16.5" customHeight="1" thickBot="1">
      <c r="A40" s="478"/>
      <c r="B40" s="78">
        <v>5</v>
      </c>
      <c r="C40" s="87"/>
      <c r="D40" s="477" t="s">
        <v>70</v>
      </c>
      <c r="E40" s="477"/>
      <c r="F40" s="89">
        <v>29</v>
      </c>
      <c r="G40" s="125">
        <v>0</v>
      </c>
      <c r="H40" s="166">
        <v>390</v>
      </c>
      <c r="I40" s="167"/>
      <c r="J40" s="210"/>
      <c r="K40" s="210"/>
      <c r="L40" s="149">
        <f>J40/H40*100</f>
        <v>0</v>
      </c>
      <c r="M40" s="149"/>
    </row>
    <row r="41" spans="1:13" ht="27.75" customHeight="1" thickBot="1">
      <c r="A41" s="478"/>
      <c r="B41" s="78">
        <v>6</v>
      </c>
      <c r="C41" s="87"/>
      <c r="D41" s="477" t="s">
        <v>320</v>
      </c>
      <c r="E41" s="477"/>
      <c r="F41" s="89">
        <v>30</v>
      </c>
      <c r="G41" s="125">
        <f>G35-G37-G38-G39-G40</f>
        <v>79</v>
      </c>
      <c r="H41" s="166">
        <f>H35-H37-H38-H39-H40</f>
        <v>0</v>
      </c>
      <c r="I41" s="167">
        <f t="shared" si="0"/>
        <v>0</v>
      </c>
      <c r="J41" s="166">
        <f>J35-J37-J38-J39-J40</f>
        <v>53</v>
      </c>
      <c r="K41" s="166">
        <f>K35-K37-K38-K39-K40</f>
        <v>64</v>
      </c>
      <c r="L41" s="149"/>
      <c r="M41" s="149">
        <f>K41/J41*100</f>
        <v>120.75471698113208</v>
      </c>
    </row>
    <row r="42" spans="1:13" ht="54.75" customHeight="1" thickBot="1">
      <c r="A42" s="478"/>
      <c r="B42" s="78">
        <v>7</v>
      </c>
      <c r="C42" s="87"/>
      <c r="D42" s="483" t="s">
        <v>299</v>
      </c>
      <c r="E42" s="487"/>
      <c r="F42" s="89">
        <v>31</v>
      </c>
      <c r="G42" s="125"/>
      <c r="H42" s="166"/>
      <c r="I42" s="167"/>
      <c r="J42" s="210"/>
      <c r="K42" s="210"/>
      <c r="L42" s="149"/>
      <c r="M42" s="149"/>
    </row>
    <row r="43" spans="1:13" ht="66.75" customHeight="1" thickBot="1">
      <c r="A43" s="478"/>
      <c r="B43" s="78">
        <v>8</v>
      </c>
      <c r="C43" s="87"/>
      <c r="D43" s="477" t="s">
        <v>118</v>
      </c>
      <c r="E43" s="477"/>
      <c r="F43" s="89">
        <v>32</v>
      </c>
      <c r="G43" s="125">
        <v>40</v>
      </c>
      <c r="H43" s="166">
        <v>0</v>
      </c>
      <c r="I43" s="167">
        <f t="shared" si="0"/>
        <v>0</v>
      </c>
      <c r="J43" s="210">
        <v>27</v>
      </c>
      <c r="K43" s="210">
        <v>32</v>
      </c>
      <c r="L43" s="149"/>
      <c r="M43" s="149">
        <f>K43/J43*100</f>
        <v>118.5185185185185</v>
      </c>
    </row>
    <row r="44" spans="1:13" ht="27" customHeight="1" thickBot="1">
      <c r="A44" s="478"/>
      <c r="B44" s="78"/>
      <c r="C44" s="87" t="s">
        <v>30</v>
      </c>
      <c r="D44" s="477" t="s">
        <v>302</v>
      </c>
      <c r="E44" s="477"/>
      <c r="F44" s="89">
        <v>33</v>
      </c>
      <c r="G44" s="125"/>
      <c r="H44" s="166"/>
      <c r="I44" s="167"/>
      <c r="J44" s="210"/>
      <c r="K44" s="210"/>
      <c r="L44" s="149"/>
      <c r="M44" s="149"/>
    </row>
    <row r="45" spans="1:13" ht="27" customHeight="1" thickBot="1">
      <c r="A45" s="478"/>
      <c r="B45" s="78"/>
      <c r="C45" s="87" t="s">
        <v>31</v>
      </c>
      <c r="D45" s="483" t="s">
        <v>303</v>
      </c>
      <c r="E45" s="487"/>
      <c r="F45" s="89" t="s">
        <v>301</v>
      </c>
      <c r="G45" s="125">
        <v>40</v>
      </c>
      <c r="H45" s="166">
        <v>0</v>
      </c>
      <c r="I45" s="167">
        <f t="shared" si="0"/>
        <v>0</v>
      </c>
      <c r="J45" s="210">
        <f>J43</f>
        <v>27</v>
      </c>
      <c r="K45" s="210">
        <f>K43</f>
        <v>32</v>
      </c>
      <c r="L45" s="149"/>
      <c r="M45" s="149">
        <f>K45/J45*100</f>
        <v>118.5185185185185</v>
      </c>
    </row>
    <row r="46" spans="1:13" ht="18.75" customHeight="1" thickBot="1">
      <c r="A46" s="478"/>
      <c r="B46" s="78"/>
      <c r="C46" s="87" t="s">
        <v>33</v>
      </c>
      <c r="D46" s="477" t="s">
        <v>255</v>
      </c>
      <c r="E46" s="477"/>
      <c r="F46" s="89">
        <v>34</v>
      </c>
      <c r="G46" s="125"/>
      <c r="H46" s="166"/>
      <c r="I46" s="167"/>
      <c r="J46" s="210"/>
      <c r="K46" s="210"/>
      <c r="L46" s="149"/>
      <c r="M46" s="149"/>
    </row>
    <row r="47" spans="1:13" ht="42" customHeight="1" thickBot="1">
      <c r="A47" s="478"/>
      <c r="B47" s="78">
        <v>9</v>
      </c>
      <c r="C47" s="87"/>
      <c r="D47" s="477" t="s">
        <v>321</v>
      </c>
      <c r="E47" s="477"/>
      <c r="F47" s="89">
        <v>35</v>
      </c>
      <c r="G47" s="125">
        <f>G41-G43</f>
        <v>39</v>
      </c>
      <c r="H47" s="166">
        <f>H41-H43</f>
        <v>0</v>
      </c>
      <c r="I47" s="167">
        <f t="shared" si="0"/>
        <v>0</v>
      </c>
      <c r="J47" s="166">
        <f>J41-J43</f>
        <v>26</v>
      </c>
      <c r="K47" s="166">
        <f>K41-K43</f>
        <v>32</v>
      </c>
      <c r="L47" s="149"/>
      <c r="M47" s="149">
        <f>K47/J47*100</f>
        <v>123.07692307692308</v>
      </c>
    </row>
    <row r="48" spans="1:13" ht="20.25" customHeight="1" thickBot="1">
      <c r="A48" s="86" t="s">
        <v>25</v>
      </c>
      <c r="B48" s="78"/>
      <c r="C48" s="87"/>
      <c r="D48" s="477" t="s">
        <v>14</v>
      </c>
      <c r="E48" s="477"/>
      <c r="F48" s="89">
        <v>36</v>
      </c>
      <c r="G48" s="125"/>
      <c r="H48" s="166"/>
      <c r="I48" s="167"/>
      <c r="J48" s="210"/>
      <c r="K48" s="210"/>
      <c r="L48" s="149"/>
      <c r="M48" s="149"/>
    </row>
    <row r="49" spans="1:111" s="25" customFormat="1" ht="29.25" customHeight="1" thickBot="1">
      <c r="A49" s="86" t="s">
        <v>26</v>
      </c>
      <c r="B49" s="78"/>
      <c r="C49" s="87"/>
      <c r="D49" s="477" t="s">
        <v>130</v>
      </c>
      <c r="E49" s="477"/>
      <c r="F49" s="89">
        <v>37</v>
      </c>
      <c r="G49" s="125"/>
      <c r="H49" s="166"/>
      <c r="I49" s="167"/>
      <c r="J49" s="210"/>
      <c r="K49" s="210"/>
      <c r="L49" s="149"/>
      <c r="M49" s="149"/>
      <c r="DD49" s="80"/>
      <c r="DE49" s="80"/>
      <c r="DF49" s="80"/>
      <c r="DG49" s="80"/>
    </row>
    <row r="50" spans="1:111" s="25" customFormat="1" ht="15.75" customHeight="1" thickBot="1">
      <c r="A50" s="86"/>
      <c r="B50" s="78"/>
      <c r="C50" s="87" t="s">
        <v>30</v>
      </c>
      <c r="D50" s="477" t="s">
        <v>40</v>
      </c>
      <c r="E50" s="477"/>
      <c r="F50" s="89">
        <v>38</v>
      </c>
      <c r="G50" s="125"/>
      <c r="H50" s="166"/>
      <c r="I50" s="167"/>
      <c r="J50" s="210"/>
      <c r="K50" s="210"/>
      <c r="L50" s="149"/>
      <c r="M50" s="149"/>
      <c r="DD50" s="80"/>
      <c r="DE50" s="80"/>
      <c r="DF50" s="80"/>
      <c r="DG50" s="80"/>
    </row>
    <row r="51" spans="1:111" s="25" customFormat="1" ht="15.75" customHeight="1" thickBot="1">
      <c r="A51" s="86"/>
      <c r="B51" s="78"/>
      <c r="C51" s="87" t="s">
        <v>31</v>
      </c>
      <c r="D51" s="477" t="s">
        <v>131</v>
      </c>
      <c r="E51" s="477"/>
      <c r="F51" s="89">
        <v>39</v>
      </c>
      <c r="G51" s="125"/>
      <c r="H51" s="166"/>
      <c r="I51" s="167"/>
      <c r="J51" s="210"/>
      <c r="K51" s="210"/>
      <c r="L51" s="149"/>
      <c r="M51" s="149"/>
      <c r="DD51" s="80"/>
      <c r="DE51" s="80"/>
      <c r="DF51" s="80"/>
      <c r="DG51" s="80"/>
    </row>
    <row r="52" spans="1:111" s="25" customFormat="1" ht="15.75" customHeight="1" thickBot="1">
      <c r="A52" s="86"/>
      <c r="B52" s="78"/>
      <c r="C52" s="87" t="s">
        <v>33</v>
      </c>
      <c r="D52" s="477" t="s">
        <v>132</v>
      </c>
      <c r="E52" s="477"/>
      <c r="F52" s="89">
        <v>40</v>
      </c>
      <c r="G52" s="125"/>
      <c r="H52" s="166"/>
      <c r="I52" s="167"/>
      <c r="J52" s="210"/>
      <c r="K52" s="210"/>
      <c r="L52" s="149"/>
      <c r="M52" s="149"/>
      <c r="DD52" s="80"/>
      <c r="DE52" s="80"/>
      <c r="DF52" s="80"/>
      <c r="DG52" s="80"/>
    </row>
    <row r="53" spans="1:111" s="25" customFormat="1" ht="15.75" customHeight="1" thickBot="1">
      <c r="A53" s="86"/>
      <c r="B53" s="78"/>
      <c r="C53" s="87" t="s">
        <v>35</v>
      </c>
      <c r="D53" s="477" t="s">
        <v>48</v>
      </c>
      <c r="E53" s="477"/>
      <c r="F53" s="89">
        <v>41</v>
      </c>
      <c r="G53" s="125"/>
      <c r="H53" s="166"/>
      <c r="I53" s="167"/>
      <c r="J53" s="210"/>
      <c r="K53" s="210"/>
      <c r="L53" s="149"/>
      <c r="M53" s="149"/>
      <c r="DD53" s="80"/>
      <c r="DE53" s="80"/>
      <c r="DF53" s="80"/>
      <c r="DG53" s="80"/>
    </row>
    <row r="54" spans="1:111" s="25" customFormat="1" ht="15.75" customHeight="1" thickBot="1">
      <c r="A54" s="86"/>
      <c r="B54" s="78"/>
      <c r="C54" s="87" t="s">
        <v>36</v>
      </c>
      <c r="D54" s="477" t="s">
        <v>49</v>
      </c>
      <c r="E54" s="477"/>
      <c r="F54" s="89">
        <v>42</v>
      </c>
      <c r="G54" s="125"/>
      <c r="H54" s="166"/>
      <c r="I54" s="167"/>
      <c r="J54" s="210"/>
      <c r="K54" s="210"/>
      <c r="L54" s="149"/>
      <c r="M54" s="149"/>
      <c r="DD54" s="80"/>
      <c r="DE54" s="80"/>
      <c r="DF54" s="80"/>
      <c r="DG54" s="80"/>
    </row>
    <row r="55" spans="1:111" s="25" customFormat="1" ht="18.75" customHeight="1" thickBot="1">
      <c r="A55" s="86" t="s">
        <v>27</v>
      </c>
      <c r="B55" s="78"/>
      <c r="C55" s="87"/>
      <c r="D55" s="477" t="s">
        <v>15</v>
      </c>
      <c r="E55" s="477"/>
      <c r="F55" s="89">
        <v>43</v>
      </c>
      <c r="G55" s="166">
        <v>1130</v>
      </c>
      <c r="H55" s="166">
        <v>1164</v>
      </c>
      <c r="I55" s="167">
        <f t="shared" si="0"/>
        <v>103.00884955752213</v>
      </c>
      <c r="J55" s="210">
        <v>302</v>
      </c>
      <c r="K55" s="210">
        <v>315</v>
      </c>
      <c r="L55" s="149">
        <f>J55/H55*100</f>
        <v>25.945017182130588</v>
      </c>
      <c r="M55" s="149">
        <f>K55/J55*100</f>
        <v>104.30463576158941</v>
      </c>
      <c r="DD55" s="80"/>
      <c r="DE55" s="80"/>
      <c r="DF55" s="80"/>
      <c r="DG55" s="80"/>
    </row>
    <row r="56" spans="1:111" s="25" customFormat="1" ht="15.75" customHeight="1" thickBot="1">
      <c r="A56" s="86"/>
      <c r="B56" s="78">
        <v>1</v>
      </c>
      <c r="C56" s="87"/>
      <c r="D56" s="477" t="s">
        <v>16</v>
      </c>
      <c r="E56" s="477"/>
      <c r="F56" s="89">
        <v>44</v>
      </c>
      <c r="G56" s="166"/>
      <c r="H56" s="166"/>
      <c r="I56" s="167"/>
      <c r="J56" s="210"/>
      <c r="K56" s="210"/>
      <c r="L56" s="149"/>
      <c r="M56" s="149"/>
      <c r="DD56" s="80"/>
      <c r="DE56" s="80"/>
      <c r="DF56" s="80"/>
      <c r="DG56" s="80"/>
    </row>
    <row r="57" spans="1:111" s="25" customFormat="1" ht="29.25" customHeight="1" thickBot="1">
      <c r="A57" s="86"/>
      <c r="B57" s="78"/>
      <c r="C57" s="87"/>
      <c r="D57" s="88"/>
      <c r="E57" s="88" t="s">
        <v>246</v>
      </c>
      <c r="F57" s="89">
        <v>45</v>
      </c>
      <c r="G57" s="166"/>
      <c r="H57" s="166"/>
      <c r="I57" s="167"/>
      <c r="J57" s="210"/>
      <c r="K57" s="210"/>
      <c r="L57" s="149"/>
      <c r="M57" s="149"/>
      <c r="DD57" s="80"/>
      <c r="DE57" s="80"/>
      <c r="DF57" s="80"/>
      <c r="DG57" s="80"/>
    </row>
    <row r="58" spans="1:111" s="25" customFormat="1" ht="15.75" customHeight="1" thickBot="1">
      <c r="A58" s="86" t="s">
        <v>28</v>
      </c>
      <c r="B58" s="78"/>
      <c r="C58" s="87"/>
      <c r="D58" s="477" t="s">
        <v>119</v>
      </c>
      <c r="E58" s="477"/>
      <c r="F58" s="89">
        <v>46</v>
      </c>
      <c r="G58" s="166">
        <v>1130</v>
      </c>
      <c r="H58" s="166">
        <v>1164</v>
      </c>
      <c r="I58" s="167">
        <f t="shared" si="0"/>
        <v>103.00884955752213</v>
      </c>
      <c r="J58" s="210">
        <v>302</v>
      </c>
      <c r="K58" s="210">
        <v>315</v>
      </c>
      <c r="L58" s="149">
        <f>J58/H58*100</f>
        <v>25.945017182130588</v>
      </c>
      <c r="M58" s="168">
        <f>K58/J58*100</f>
        <v>104.30463576158941</v>
      </c>
      <c r="DD58" s="80"/>
      <c r="DE58" s="80"/>
      <c r="DF58" s="80"/>
      <c r="DG58" s="80"/>
    </row>
    <row r="59" spans="1:111" s="25" customFormat="1" ht="15" customHeight="1" thickBot="1">
      <c r="A59" s="86" t="s">
        <v>71</v>
      </c>
      <c r="B59" s="77"/>
      <c r="C59" s="87"/>
      <c r="D59" s="477" t="s">
        <v>17</v>
      </c>
      <c r="E59" s="477"/>
      <c r="F59" s="89">
        <v>47</v>
      </c>
      <c r="G59" s="125"/>
      <c r="H59" s="166"/>
      <c r="I59" s="167"/>
      <c r="J59" s="210"/>
      <c r="K59" s="210"/>
      <c r="L59" s="149"/>
      <c r="M59" s="149"/>
      <c r="DD59" s="80"/>
      <c r="DE59" s="80"/>
      <c r="DF59" s="80"/>
      <c r="DG59" s="80"/>
    </row>
    <row r="60" spans="1:111" s="25" customFormat="1" ht="18.75" customHeight="1" thickBot="1">
      <c r="A60" s="478"/>
      <c r="B60" s="78">
        <v>1</v>
      </c>
      <c r="C60" s="87"/>
      <c r="D60" s="477" t="s">
        <v>108</v>
      </c>
      <c r="E60" s="477"/>
      <c r="F60" s="89">
        <v>48</v>
      </c>
      <c r="G60" s="166">
        <v>670</v>
      </c>
      <c r="H60" s="166">
        <v>670</v>
      </c>
      <c r="I60" s="167">
        <f t="shared" si="0"/>
        <v>100</v>
      </c>
      <c r="J60" s="210">
        <v>670</v>
      </c>
      <c r="K60" s="210">
        <v>670</v>
      </c>
      <c r="L60" s="149">
        <f>J60/H60*100</f>
        <v>100</v>
      </c>
      <c r="M60" s="149">
        <f>K60/J60*100</f>
        <v>100</v>
      </c>
      <c r="DD60" s="80"/>
      <c r="DE60" s="80"/>
      <c r="DF60" s="80"/>
      <c r="DG60" s="80"/>
    </row>
    <row r="61" spans="1:111" s="25" customFormat="1" ht="15.75" customHeight="1" thickBot="1">
      <c r="A61" s="478"/>
      <c r="B61" s="78">
        <v>2</v>
      </c>
      <c r="C61" s="87"/>
      <c r="D61" s="477" t="s">
        <v>18</v>
      </c>
      <c r="E61" s="477"/>
      <c r="F61" s="89">
        <v>49</v>
      </c>
      <c r="G61" s="125">
        <v>700</v>
      </c>
      <c r="H61" s="166">
        <v>700</v>
      </c>
      <c r="I61" s="167">
        <f t="shared" si="0"/>
        <v>100</v>
      </c>
      <c r="J61" s="210">
        <v>700</v>
      </c>
      <c r="K61" s="210">
        <v>700</v>
      </c>
      <c r="L61" s="149">
        <f>J61/H61*100</f>
        <v>100</v>
      </c>
      <c r="M61" s="149">
        <f>K61/J61*100</f>
        <v>100</v>
      </c>
      <c r="DD61" s="80"/>
      <c r="DE61" s="80"/>
      <c r="DF61" s="80"/>
      <c r="DG61" s="80"/>
    </row>
    <row r="62" spans="1:111" s="25" customFormat="1" ht="31.5" customHeight="1" thickBot="1">
      <c r="A62" s="478"/>
      <c r="B62" s="78">
        <v>3</v>
      </c>
      <c r="C62" s="87"/>
      <c r="D62" s="477" t="s">
        <v>364</v>
      </c>
      <c r="E62" s="477"/>
      <c r="F62" s="89">
        <v>50</v>
      </c>
      <c r="G62" s="167">
        <v>2984.05</v>
      </c>
      <c r="H62" s="167">
        <v>3065.71</v>
      </c>
      <c r="I62" s="167">
        <f t="shared" si="0"/>
        <v>102.73654932055427</v>
      </c>
      <c r="J62" s="167">
        <v>3070.5</v>
      </c>
      <c r="K62" s="167">
        <v>3070.5</v>
      </c>
      <c r="L62" s="149">
        <f>J62/H62*100</f>
        <v>100.15624439363148</v>
      </c>
      <c r="M62" s="149">
        <f>K62/J62*100</f>
        <v>100</v>
      </c>
      <c r="DD62" s="80"/>
      <c r="DE62" s="80"/>
      <c r="DF62" s="80"/>
      <c r="DG62" s="80"/>
    </row>
    <row r="63" spans="1:111" s="25" customFormat="1" ht="42.75" customHeight="1" thickBot="1">
      <c r="A63" s="478"/>
      <c r="B63" s="78">
        <v>4</v>
      </c>
      <c r="C63" s="87"/>
      <c r="D63" s="477" t="s">
        <v>366</v>
      </c>
      <c r="E63" s="477"/>
      <c r="F63" s="89">
        <v>51</v>
      </c>
      <c r="G63" s="167"/>
      <c r="H63" s="167"/>
      <c r="I63" s="167"/>
      <c r="J63" s="167"/>
      <c r="K63" s="167"/>
      <c r="L63" s="149"/>
      <c r="M63" s="149"/>
      <c r="DD63" s="80"/>
      <c r="DE63" s="80"/>
      <c r="DF63" s="80"/>
      <c r="DG63" s="80"/>
    </row>
    <row r="64" spans="1:111" s="25" customFormat="1" ht="42.75" customHeight="1" thickBot="1">
      <c r="A64" s="478"/>
      <c r="B64" s="78">
        <v>4</v>
      </c>
      <c r="C64" s="87"/>
      <c r="D64" s="477" t="s">
        <v>365</v>
      </c>
      <c r="E64" s="477"/>
      <c r="F64" s="89">
        <v>52</v>
      </c>
      <c r="G64" s="167">
        <f>G13/G61</f>
        <v>63.957142857142856</v>
      </c>
      <c r="H64" s="167">
        <f>H13/H61</f>
        <v>69.00428571428571</v>
      </c>
      <c r="I64" s="167">
        <f t="shared" si="0"/>
        <v>107.89144516417244</v>
      </c>
      <c r="J64" s="167">
        <f>J13/J61</f>
        <v>69.28571428571429</v>
      </c>
      <c r="K64" s="167">
        <f>K13/K61</f>
        <v>69.28571428571429</v>
      </c>
      <c r="L64" s="149">
        <f>J64/H64*100</f>
        <v>100.40784216301266</v>
      </c>
      <c r="M64" s="149">
        <f>K64/J64*100</f>
        <v>100</v>
      </c>
      <c r="DD64" s="80"/>
      <c r="DE64" s="80"/>
      <c r="DF64" s="80"/>
      <c r="DG64" s="80"/>
    </row>
    <row r="65" spans="1:111" s="25" customFormat="1" ht="27.75" customHeight="1" thickBot="1">
      <c r="A65" s="478"/>
      <c r="B65" s="78">
        <v>5</v>
      </c>
      <c r="C65" s="87"/>
      <c r="D65" s="477" t="s">
        <v>365</v>
      </c>
      <c r="E65" s="477"/>
      <c r="F65" s="89">
        <v>53</v>
      </c>
      <c r="G65" s="148"/>
      <c r="H65" s="167"/>
      <c r="I65" s="167"/>
      <c r="J65" s="167"/>
      <c r="K65" s="167"/>
      <c r="L65" s="149"/>
      <c r="M65" s="149"/>
      <c r="DD65" s="80"/>
      <c r="DE65" s="80"/>
      <c r="DF65" s="80"/>
      <c r="DG65" s="80"/>
    </row>
    <row r="66" spans="1:111" s="25" customFormat="1" ht="29.25" customHeight="1" thickBot="1">
      <c r="A66" s="478"/>
      <c r="B66" s="78">
        <v>6</v>
      </c>
      <c r="C66" s="87"/>
      <c r="D66" s="477" t="s">
        <v>365</v>
      </c>
      <c r="E66" s="477"/>
      <c r="F66" s="89">
        <v>54</v>
      </c>
      <c r="G66" s="148"/>
      <c r="H66" s="167"/>
      <c r="I66" s="167"/>
      <c r="J66" s="240"/>
      <c r="K66" s="240"/>
      <c r="L66" s="149"/>
      <c r="M66" s="149"/>
      <c r="DD66" s="80"/>
      <c r="DE66" s="80"/>
      <c r="DF66" s="80"/>
      <c r="DG66" s="80"/>
    </row>
    <row r="67" spans="1:111" s="25" customFormat="1" ht="27.75" customHeight="1" thickBot="1">
      <c r="A67" s="478"/>
      <c r="B67" s="78">
        <v>7</v>
      </c>
      <c r="C67" s="87"/>
      <c r="D67" s="477" t="s">
        <v>266</v>
      </c>
      <c r="E67" s="477"/>
      <c r="F67" s="89">
        <v>55</v>
      </c>
      <c r="G67" s="148">
        <f>(G18/G12)*1000</f>
        <v>997.9005672935186</v>
      </c>
      <c r="H67" s="167">
        <f>(H18/H12)*1000</f>
        <v>991.9261344816165</v>
      </c>
      <c r="I67" s="167">
        <f t="shared" si="0"/>
        <v>99.40129978800334</v>
      </c>
      <c r="J67" s="167">
        <f>(J18/J12)*1000</f>
        <v>998.7010309278351</v>
      </c>
      <c r="K67" s="167">
        <f>(K18/K12)*1000</f>
        <v>998.4329896907217</v>
      </c>
      <c r="L67" s="149">
        <f>J67/H67*100</f>
        <v>100.68300412810065</v>
      </c>
      <c r="M67" s="149">
        <f>K67/J67*100</f>
        <v>99.97316101327498</v>
      </c>
      <c r="DD67" s="80"/>
      <c r="DE67" s="80"/>
      <c r="DF67" s="80"/>
      <c r="DG67" s="80"/>
    </row>
    <row r="68" spans="1:111" s="25" customFormat="1" ht="15.75" customHeight="1" thickBot="1">
      <c r="A68" s="478"/>
      <c r="B68" s="78">
        <v>8</v>
      </c>
      <c r="C68" s="87"/>
      <c r="D68" s="477" t="s">
        <v>259</v>
      </c>
      <c r="E68" s="477"/>
      <c r="F68" s="89">
        <v>56</v>
      </c>
      <c r="G68" s="125"/>
      <c r="H68" s="167"/>
      <c r="I68" s="167"/>
      <c r="J68" s="210"/>
      <c r="K68" s="210"/>
      <c r="L68" s="149"/>
      <c r="M68" s="149"/>
      <c r="DD68" s="80"/>
      <c r="DE68" s="80"/>
      <c r="DF68" s="80"/>
      <c r="DG68" s="80"/>
    </row>
    <row r="69" spans="1:111" s="25" customFormat="1" ht="15.75" customHeight="1" thickBot="1">
      <c r="A69" s="478"/>
      <c r="B69" s="78">
        <v>9</v>
      </c>
      <c r="C69" s="87"/>
      <c r="D69" s="477" t="s">
        <v>260</v>
      </c>
      <c r="E69" s="483"/>
      <c r="F69" s="89">
        <v>57</v>
      </c>
      <c r="G69" s="125">
        <v>2700</v>
      </c>
      <c r="H69" s="167">
        <v>3100</v>
      </c>
      <c r="I69" s="167">
        <f t="shared" si="0"/>
        <v>114.81481481481481</v>
      </c>
      <c r="J69" s="210">
        <v>3000</v>
      </c>
      <c r="K69" s="210">
        <v>2900</v>
      </c>
      <c r="L69" s="149">
        <f>J69/H69*100</f>
        <v>96.7741935483871</v>
      </c>
      <c r="M69" s="149">
        <f>K69/J69*100</f>
        <v>96.66666666666667</v>
      </c>
      <c r="DD69" s="80"/>
      <c r="DE69" s="80"/>
      <c r="DF69" s="80"/>
      <c r="DG69" s="80"/>
    </row>
    <row r="70" spans="1:111" s="25" customFormat="1" ht="15.75" customHeight="1">
      <c r="A70" s="21"/>
      <c r="B70" s="22"/>
      <c r="C70" s="23"/>
      <c r="D70" s="100"/>
      <c r="E70" s="100"/>
      <c r="F70" s="24"/>
      <c r="G70" s="24"/>
      <c r="H70" s="218"/>
      <c r="I70" s="218"/>
      <c r="J70" s="338"/>
      <c r="K70" s="218"/>
      <c r="DD70" s="80"/>
      <c r="DE70" s="80"/>
      <c r="DF70" s="80"/>
      <c r="DG70" s="80"/>
    </row>
    <row r="71" spans="1:111" s="25" customFormat="1" ht="15.75" customHeight="1">
      <c r="A71" s="21"/>
      <c r="B71" s="22"/>
      <c r="C71" s="23"/>
      <c r="D71" s="100"/>
      <c r="E71" s="100"/>
      <c r="F71" s="24"/>
      <c r="G71" s="24"/>
      <c r="H71" s="218"/>
      <c r="I71" s="218"/>
      <c r="J71" s="338"/>
      <c r="K71" s="218"/>
      <c r="DD71" s="80"/>
      <c r="DE71" s="80"/>
      <c r="DF71" s="80"/>
      <c r="DG71" s="80"/>
    </row>
    <row r="72" spans="1:111" s="25" customFormat="1" ht="12.75">
      <c r="A72" s="22"/>
      <c r="B72" s="22"/>
      <c r="C72" s="26"/>
      <c r="D72" s="22"/>
      <c r="E72" s="27"/>
      <c r="F72" s="24"/>
      <c r="G72" s="24"/>
      <c r="H72" s="218"/>
      <c r="I72" s="218"/>
      <c r="J72" s="338"/>
      <c r="K72" s="218"/>
      <c r="DD72" s="80"/>
      <c r="DE72" s="80"/>
      <c r="DF72" s="80"/>
      <c r="DG72" s="80"/>
    </row>
    <row r="73" spans="1:111" s="25" customFormat="1" ht="12.75">
      <c r="A73" s="22"/>
      <c r="B73" s="22"/>
      <c r="C73" s="26"/>
      <c r="D73" s="22"/>
      <c r="E73" s="27"/>
      <c r="F73" s="24"/>
      <c r="G73" s="24"/>
      <c r="H73" s="218"/>
      <c r="I73" s="218"/>
      <c r="J73" s="338"/>
      <c r="K73" s="218"/>
      <c r="DD73" s="80"/>
      <c r="DE73" s="80"/>
      <c r="DF73" s="80"/>
      <c r="DG73" s="80"/>
    </row>
    <row r="74" spans="1:111" s="25" customFormat="1" ht="47.25" customHeight="1">
      <c r="A74" s="22"/>
      <c r="B74" s="22"/>
      <c r="C74" s="26"/>
      <c r="D74" s="22"/>
      <c r="E74" s="480" t="s">
        <v>109</v>
      </c>
      <c r="F74" s="480"/>
      <c r="G74" s="481" t="s">
        <v>110</v>
      </c>
      <c r="H74" s="481"/>
      <c r="I74" s="316"/>
      <c r="J74" s="338"/>
      <c r="K74" s="218"/>
      <c r="DD74" s="80"/>
      <c r="DE74" s="80"/>
      <c r="DF74" s="80"/>
      <c r="DG74" s="80"/>
    </row>
    <row r="75" spans="1:111" s="25" customFormat="1" ht="14.25">
      <c r="A75" s="22"/>
      <c r="B75" s="22"/>
      <c r="C75" s="26"/>
      <c r="D75" s="22"/>
      <c r="E75" s="284" t="s">
        <v>356</v>
      </c>
      <c r="F75" s="24"/>
      <c r="G75" s="502" t="s">
        <v>338</v>
      </c>
      <c r="H75" s="502"/>
      <c r="I75" s="308"/>
      <c r="J75" s="218"/>
      <c r="K75" s="218"/>
      <c r="DD75" s="80"/>
      <c r="DE75" s="80"/>
      <c r="DF75" s="80"/>
      <c r="DG75" s="80"/>
    </row>
    <row r="76" spans="1:111" s="25" customFormat="1" ht="12.75">
      <c r="A76" s="22"/>
      <c r="B76" s="22"/>
      <c r="C76" s="26"/>
      <c r="D76" s="22"/>
      <c r="E76" s="27"/>
      <c r="F76" s="24"/>
      <c r="G76" s="24"/>
      <c r="H76" s="218"/>
      <c r="I76" s="218"/>
      <c r="J76" s="338"/>
      <c r="K76" s="218"/>
      <c r="DD76" s="80"/>
      <c r="DE76" s="80"/>
      <c r="DF76" s="80"/>
      <c r="DG76" s="80"/>
    </row>
    <row r="77" spans="1:111" s="25" customFormat="1" ht="12.75">
      <c r="A77" s="485"/>
      <c r="B77" s="485"/>
      <c r="C77" s="486"/>
      <c r="D77" s="486"/>
      <c r="E77" s="486"/>
      <c r="F77" s="486"/>
      <c r="G77" s="486"/>
      <c r="H77" s="486"/>
      <c r="I77" s="310"/>
      <c r="J77" s="338"/>
      <c r="K77" s="218"/>
      <c r="DD77" s="80"/>
      <c r="DE77" s="80"/>
      <c r="DF77" s="80"/>
      <c r="DG77" s="80"/>
    </row>
    <row r="78" spans="1:111" s="25" customFormat="1" ht="12.75">
      <c r="A78" s="22"/>
      <c r="B78" s="22"/>
      <c r="C78" s="26"/>
      <c r="D78" s="22"/>
      <c r="E78" s="27"/>
      <c r="F78" s="24"/>
      <c r="G78" s="24"/>
      <c r="H78" s="218"/>
      <c r="I78" s="218"/>
      <c r="J78" s="338"/>
      <c r="K78" s="218"/>
      <c r="DD78" s="80"/>
      <c r="DE78" s="80"/>
      <c r="DF78" s="80"/>
      <c r="DG78" s="80"/>
    </row>
    <row r="79" spans="1:111" s="25" customFormat="1" ht="12.75">
      <c r="A79" s="22"/>
      <c r="B79" s="22"/>
      <c r="C79" s="26"/>
      <c r="D79" s="22"/>
      <c r="E79" s="27"/>
      <c r="F79" s="24"/>
      <c r="G79" s="24"/>
      <c r="H79" s="218"/>
      <c r="I79" s="218"/>
      <c r="J79" s="338"/>
      <c r="K79" s="218"/>
      <c r="DD79" s="80"/>
      <c r="DE79" s="80"/>
      <c r="DF79" s="80"/>
      <c r="DG79" s="80"/>
    </row>
    <row r="80" spans="1:111" s="25" customFormat="1" ht="12.75">
      <c r="A80" s="22"/>
      <c r="B80" s="22"/>
      <c r="C80" s="26"/>
      <c r="D80" s="22"/>
      <c r="E80" s="27"/>
      <c r="F80" s="24"/>
      <c r="G80" s="24"/>
      <c r="H80" s="218"/>
      <c r="I80" s="218"/>
      <c r="J80" s="338"/>
      <c r="K80" s="218"/>
      <c r="DD80" s="80"/>
      <c r="DE80" s="80"/>
      <c r="DF80" s="80"/>
      <c r="DG80" s="80"/>
    </row>
    <row r="81" spans="1:111" s="25" customFormat="1" ht="12.75">
      <c r="A81" s="22"/>
      <c r="B81" s="22"/>
      <c r="C81" s="26"/>
      <c r="D81" s="22"/>
      <c r="E81" s="27"/>
      <c r="F81" s="24"/>
      <c r="G81" s="24"/>
      <c r="H81" s="218"/>
      <c r="I81" s="218"/>
      <c r="J81" s="338"/>
      <c r="K81" s="218"/>
      <c r="DD81" s="80"/>
      <c r="DE81" s="80"/>
      <c r="DF81" s="80"/>
      <c r="DG81" s="80"/>
    </row>
    <row r="82" spans="1:111" s="25" customFormat="1" ht="12.75">
      <c r="A82" s="22"/>
      <c r="B82" s="22"/>
      <c r="C82" s="26"/>
      <c r="D82" s="22"/>
      <c r="E82" s="27"/>
      <c r="F82" s="24"/>
      <c r="G82" s="24"/>
      <c r="H82" s="218"/>
      <c r="I82" s="218"/>
      <c r="J82" s="338"/>
      <c r="K82" s="218"/>
      <c r="DD82" s="80"/>
      <c r="DE82" s="80"/>
      <c r="DF82" s="80"/>
      <c r="DG82" s="80"/>
    </row>
    <row r="83" spans="1:111" s="25" customFormat="1" ht="12.75">
      <c r="A83" s="22"/>
      <c r="B83" s="22"/>
      <c r="C83" s="26"/>
      <c r="D83" s="22"/>
      <c r="E83" s="27"/>
      <c r="F83" s="24"/>
      <c r="G83" s="24"/>
      <c r="H83" s="218"/>
      <c r="I83" s="218"/>
      <c r="J83" s="338"/>
      <c r="K83" s="218"/>
      <c r="DD83" s="80"/>
      <c r="DE83" s="80"/>
      <c r="DF83" s="80"/>
      <c r="DG83" s="80"/>
    </row>
    <row r="84" spans="1:111" s="25" customFormat="1" ht="12.75">
      <c r="A84" s="22"/>
      <c r="B84" s="22"/>
      <c r="C84" s="26"/>
      <c r="D84" s="22"/>
      <c r="E84" s="27"/>
      <c r="F84" s="24"/>
      <c r="G84" s="24"/>
      <c r="H84" s="218"/>
      <c r="I84" s="218"/>
      <c r="J84" s="338"/>
      <c r="K84" s="218"/>
      <c r="DD84" s="80"/>
      <c r="DE84" s="80"/>
      <c r="DF84" s="80"/>
      <c r="DG84" s="80"/>
    </row>
    <row r="85" spans="1:111" s="25" customFormat="1" ht="12.75">
      <c r="A85" s="22"/>
      <c r="B85" s="22"/>
      <c r="C85" s="26"/>
      <c r="D85" s="22"/>
      <c r="E85" s="27"/>
      <c r="F85" s="24"/>
      <c r="G85" s="24"/>
      <c r="H85" s="218"/>
      <c r="I85" s="218"/>
      <c r="J85" s="338"/>
      <c r="K85" s="218"/>
      <c r="DD85" s="80"/>
      <c r="DE85" s="80"/>
      <c r="DF85" s="80"/>
      <c r="DG85" s="80"/>
    </row>
    <row r="86" spans="1:111" s="25" customFormat="1" ht="12.75">
      <c r="A86" s="22"/>
      <c r="B86" s="22"/>
      <c r="C86" s="26"/>
      <c r="D86" s="22"/>
      <c r="E86" s="27"/>
      <c r="F86" s="24"/>
      <c r="G86" s="24"/>
      <c r="H86" s="218"/>
      <c r="I86" s="218"/>
      <c r="J86" s="338"/>
      <c r="K86" s="218"/>
      <c r="DD86" s="80"/>
      <c r="DE86" s="80"/>
      <c r="DF86" s="80"/>
      <c r="DG86" s="80"/>
    </row>
    <row r="87" spans="1:111" s="25" customFormat="1" ht="12.75">
      <c r="A87" s="22"/>
      <c r="B87" s="22"/>
      <c r="C87" s="26"/>
      <c r="D87" s="22"/>
      <c r="E87" s="27"/>
      <c r="F87" s="24"/>
      <c r="G87" s="24"/>
      <c r="H87" s="218"/>
      <c r="I87" s="218"/>
      <c r="J87" s="338"/>
      <c r="K87" s="218"/>
      <c r="DD87" s="80"/>
      <c r="DE87" s="80"/>
      <c r="DF87" s="80"/>
      <c r="DG87" s="80"/>
    </row>
    <row r="88" spans="1:111" s="25" customFormat="1" ht="12.75">
      <c r="A88" s="22"/>
      <c r="B88" s="22"/>
      <c r="C88" s="26"/>
      <c r="D88" s="22"/>
      <c r="E88" s="27"/>
      <c r="F88" s="24"/>
      <c r="G88" s="24"/>
      <c r="H88" s="218"/>
      <c r="I88" s="218"/>
      <c r="J88" s="338"/>
      <c r="K88" s="218"/>
      <c r="DD88" s="80"/>
      <c r="DE88" s="80"/>
      <c r="DF88" s="80"/>
      <c r="DG88" s="80"/>
    </row>
    <row r="89" spans="1:111" s="25" customFormat="1" ht="12.75">
      <c r="A89" s="22"/>
      <c r="B89" s="22"/>
      <c r="C89" s="26"/>
      <c r="D89" s="22"/>
      <c r="E89" s="27"/>
      <c r="F89" s="24"/>
      <c r="G89" s="24"/>
      <c r="H89" s="218"/>
      <c r="I89" s="218"/>
      <c r="J89" s="338"/>
      <c r="K89" s="218"/>
      <c r="DD89" s="80"/>
      <c r="DE89" s="80"/>
      <c r="DF89" s="80"/>
      <c r="DG89" s="80"/>
    </row>
    <row r="90" spans="1:111" s="25" customFormat="1" ht="12.75">
      <c r="A90" s="22"/>
      <c r="B90" s="22"/>
      <c r="C90" s="26"/>
      <c r="D90" s="22"/>
      <c r="E90" s="27"/>
      <c r="F90" s="24"/>
      <c r="G90" s="24"/>
      <c r="H90" s="218"/>
      <c r="I90" s="218"/>
      <c r="J90" s="338"/>
      <c r="K90" s="218"/>
      <c r="DD90" s="80"/>
      <c r="DE90" s="80"/>
      <c r="DF90" s="80"/>
      <c r="DG90" s="80"/>
    </row>
    <row r="91" spans="1:111" s="25" customFormat="1" ht="12.75">
      <c r="A91" s="22"/>
      <c r="B91" s="22"/>
      <c r="C91" s="26"/>
      <c r="D91" s="22"/>
      <c r="E91" s="27"/>
      <c r="F91" s="24"/>
      <c r="G91" s="24"/>
      <c r="H91" s="218"/>
      <c r="I91" s="218"/>
      <c r="J91" s="338"/>
      <c r="K91" s="218"/>
      <c r="DD91" s="80"/>
      <c r="DE91" s="80"/>
      <c r="DF91" s="80"/>
      <c r="DG91" s="80"/>
    </row>
    <row r="92" spans="1:111" s="25" customFormat="1" ht="12.75">
      <c r="A92" s="22"/>
      <c r="B92" s="22"/>
      <c r="C92" s="26"/>
      <c r="D92" s="22"/>
      <c r="E92" s="27"/>
      <c r="F92" s="24"/>
      <c r="G92" s="24"/>
      <c r="H92" s="218"/>
      <c r="I92" s="218"/>
      <c r="J92" s="338"/>
      <c r="K92" s="218"/>
      <c r="DD92" s="80"/>
      <c r="DE92" s="80"/>
      <c r="DF92" s="80"/>
      <c r="DG92" s="80"/>
    </row>
    <row r="93" spans="1:111" s="25" customFormat="1" ht="12.75">
      <c r="A93" s="22"/>
      <c r="B93" s="22"/>
      <c r="C93" s="26"/>
      <c r="D93" s="22"/>
      <c r="E93" s="27"/>
      <c r="F93" s="24"/>
      <c r="G93" s="24"/>
      <c r="H93" s="218"/>
      <c r="I93" s="218"/>
      <c r="J93" s="338"/>
      <c r="K93" s="218"/>
      <c r="DD93" s="80"/>
      <c r="DE93" s="80"/>
      <c r="DF93" s="80"/>
      <c r="DG93" s="80"/>
    </row>
    <row r="94" spans="1:111" s="25" customFormat="1" ht="12.75">
      <c r="A94" s="22"/>
      <c r="B94" s="22"/>
      <c r="C94" s="26"/>
      <c r="D94" s="22"/>
      <c r="E94" s="27"/>
      <c r="F94" s="24"/>
      <c r="G94" s="24"/>
      <c r="H94" s="218"/>
      <c r="I94" s="218"/>
      <c r="J94" s="338"/>
      <c r="K94" s="218"/>
      <c r="DD94" s="80"/>
      <c r="DE94" s="80"/>
      <c r="DF94" s="80"/>
      <c r="DG94" s="80"/>
    </row>
    <row r="95" spans="1:111" s="25" customFormat="1" ht="12.75">
      <c r="A95" s="22"/>
      <c r="B95" s="22"/>
      <c r="C95" s="26"/>
      <c r="D95" s="22"/>
      <c r="E95" s="27"/>
      <c r="F95" s="24"/>
      <c r="G95" s="24"/>
      <c r="H95" s="218"/>
      <c r="I95" s="218"/>
      <c r="J95" s="338"/>
      <c r="K95" s="218"/>
      <c r="DD95" s="80"/>
      <c r="DE95" s="80"/>
      <c r="DF95" s="80"/>
      <c r="DG95" s="80"/>
    </row>
    <row r="96" spans="1:111" s="25" customFormat="1" ht="12.75">
      <c r="A96" s="22"/>
      <c r="B96" s="22"/>
      <c r="C96" s="26"/>
      <c r="D96" s="22"/>
      <c r="E96" s="27"/>
      <c r="F96" s="24"/>
      <c r="G96" s="24"/>
      <c r="H96" s="218"/>
      <c r="I96" s="218"/>
      <c r="J96" s="338"/>
      <c r="K96" s="218"/>
      <c r="DD96" s="80"/>
      <c r="DE96" s="80"/>
      <c r="DF96" s="80"/>
      <c r="DG96" s="80"/>
    </row>
    <row r="97" spans="1:111" s="25" customFormat="1" ht="12.75">
      <c r="A97" s="22"/>
      <c r="B97" s="22"/>
      <c r="C97" s="26"/>
      <c r="D97" s="22"/>
      <c r="E97" s="27"/>
      <c r="F97" s="24"/>
      <c r="G97" s="24"/>
      <c r="H97" s="218"/>
      <c r="I97" s="218"/>
      <c r="J97" s="338"/>
      <c r="K97" s="218"/>
      <c r="DD97" s="80"/>
      <c r="DE97" s="80"/>
      <c r="DF97" s="80"/>
      <c r="DG97" s="80"/>
    </row>
    <row r="98" spans="1:111" s="25" customFormat="1" ht="12.75">
      <c r="A98" s="22"/>
      <c r="B98" s="22"/>
      <c r="C98" s="26"/>
      <c r="D98" s="22"/>
      <c r="E98" s="27"/>
      <c r="F98" s="24"/>
      <c r="G98" s="24"/>
      <c r="H98" s="218"/>
      <c r="I98" s="218"/>
      <c r="J98" s="338"/>
      <c r="K98" s="218"/>
      <c r="DD98" s="80"/>
      <c r="DE98" s="80"/>
      <c r="DF98" s="80"/>
      <c r="DG98" s="80"/>
    </row>
    <row r="99" spans="1:111" s="25" customFormat="1" ht="12.75">
      <c r="A99" s="22"/>
      <c r="B99" s="22"/>
      <c r="C99" s="26"/>
      <c r="D99" s="22"/>
      <c r="E99" s="27"/>
      <c r="F99" s="24"/>
      <c r="G99" s="24"/>
      <c r="H99" s="218"/>
      <c r="I99" s="218"/>
      <c r="J99" s="338"/>
      <c r="K99" s="218"/>
      <c r="DD99" s="80"/>
      <c r="DE99" s="80"/>
      <c r="DF99" s="80"/>
      <c r="DG99" s="80"/>
    </row>
    <row r="100" spans="1:111" s="25" customFormat="1" ht="12.75">
      <c r="A100" s="22"/>
      <c r="B100" s="22"/>
      <c r="C100" s="26"/>
      <c r="D100" s="22"/>
      <c r="E100" s="27"/>
      <c r="F100" s="24"/>
      <c r="G100" s="24"/>
      <c r="H100" s="218"/>
      <c r="I100" s="218"/>
      <c r="J100" s="338"/>
      <c r="K100" s="218"/>
      <c r="DD100" s="80"/>
      <c r="DE100" s="80"/>
      <c r="DF100" s="80"/>
      <c r="DG100" s="80"/>
    </row>
    <row r="101" spans="1:111" s="25" customFormat="1" ht="12.75">
      <c r="A101" s="22"/>
      <c r="B101" s="22"/>
      <c r="C101" s="26"/>
      <c r="D101" s="22"/>
      <c r="E101" s="27"/>
      <c r="F101" s="24"/>
      <c r="G101" s="24"/>
      <c r="H101" s="218"/>
      <c r="I101" s="218"/>
      <c r="J101" s="338"/>
      <c r="K101" s="218"/>
      <c r="DD101" s="80"/>
      <c r="DE101" s="80"/>
      <c r="DF101" s="80"/>
      <c r="DG101" s="80"/>
    </row>
    <row r="102" spans="1:111" s="25" customFormat="1" ht="12.75">
      <c r="A102" s="22"/>
      <c r="B102" s="22"/>
      <c r="C102" s="26"/>
      <c r="D102" s="22"/>
      <c r="E102" s="27"/>
      <c r="F102" s="24"/>
      <c r="G102" s="24"/>
      <c r="H102" s="218"/>
      <c r="I102" s="218"/>
      <c r="J102" s="338"/>
      <c r="K102" s="218"/>
      <c r="DD102" s="80"/>
      <c r="DE102" s="80"/>
      <c r="DF102" s="80"/>
      <c r="DG102" s="80"/>
    </row>
    <row r="103" spans="1:111" s="25" customFormat="1" ht="12.75">
      <c r="A103" s="22"/>
      <c r="B103" s="22"/>
      <c r="C103" s="26"/>
      <c r="D103" s="22"/>
      <c r="E103" s="27"/>
      <c r="F103" s="24"/>
      <c r="G103" s="24"/>
      <c r="H103" s="218"/>
      <c r="I103" s="218"/>
      <c r="J103" s="338"/>
      <c r="K103" s="218"/>
      <c r="DD103" s="80"/>
      <c r="DE103" s="80"/>
      <c r="DF103" s="80"/>
      <c r="DG103" s="80"/>
    </row>
    <row r="104" spans="1:111" s="25" customFormat="1" ht="12.75">
      <c r="A104" s="22"/>
      <c r="B104" s="22"/>
      <c r="C104" s="26"/>
      <c r="D104" s="22"/>
      <c r="E104" s="27"/>
      <c r="F104" s="24"/>
      <c r="G104" s="24"/>
      <c r="H104" s="218"/>
      <c r="I104" s="218"/>
      <c r="J104" s="338"/>
      <c r="K104" s="218"/>
      <c r="DD104" s="80"/>
      <c r="DE104" s="80"/>
      <c r="DF104" s="80"/>
      <c r="DG104" s="80"/>
    </row>
    <row r="105" spans="1:111" s="25" customFormat="1" ht="12.75">
      <c r="A105" s="22"/>
      <c r="B105" s="22"/>
      <c r="C105" s="26"/>
      <c r="D105" s="22"/>
      <c r="E105" s="27"/>
      <c r="F105" s="24"/>
      <c r="G105" s="24"/>
      <c r="H105" s="218"/>
      <c r="I105" s="218"/>
      <c r="J105" s="338"/>
      <c r="K105" s="218"/>
      <c r="DD105" s="80"/>
      <c r="DE105" s="80"/>
      <c r="DF105" s="80"/>
      <c r="DG105" s="80"/>
    </row>
    <row r="106" spans="1:111" s="25" customFormat="1" ht="12.75">
      <c r="A106" s="22"/>
      <c r="B106" s="22"/>
      <c r="C106" s="26"/>
      <c r="D106" s="22"/>
      <c r="E106" s="27"/>
      <c r="F106" s="24"/>
      <c r="G106" s="24"/>
      <c r="H106" s="218"/>
      <c r="I106" s="218"/>
      <c r="J106" s="338"/>
      <c r="K106" s="218"/>
      <c r="DD106" s="80"/>
      <c r="DE106" s="80"/>
      <c r="DF106" s="80"/>
      <c r="DG106" s="80"/>
    </row>
    <row r="107" spans="1:111" s="25" customFormat="1" ht="12.75">
      <c r="A107" s="22"/>
      <c r="B107" s="22"/>
      <c r="C107" s="26"/>
      <c r="D107" s="22"/>
      <c r="E107" s="27"/>
      <c r="F107" s="24"/>
      <c r="G107" s="24"/>
      <c r="H107" s="218"/>
      <c r="I107" s="218"/>
      <c r="J107" s="338"/>
      <c r="K107" s="218"/>
      <c r="DD107" s="80"/>
      <c r="DE107" s="80"/>
      <c r="DF107" s="80"/>
      <c r="DG107" s="80"/>
    </row>
    <row r="108" spans="1:111" s="25" customFormat="1" ht="12.75">
      <c r="A108" s="22"/>
      <c r="B108" s="22"/>
      <c r="C108" s="26"/>
      <c r="D108" s="22"/>
      <c r="E108" s="27"/>
      <c r="F108" s="24"/>
      <c r="G108" s="24"/>
      <c r="H108" s="218"/>
      <c r="I108" s="218"/>
      <c r="J108" s="338"/>
      <c r="K108" s="218"/>
      <c r="DD108" s="80"/>
      <c r="DE108" s="80"/>
      <c r="DF108" s="80"/>
      <c r="DG108" s="80"/>
    </row>
    <row r="109" spans="1:111" s="25" customFormat="1" ht="12.75">
      <c r="A109" s="22"/>
      <c r="B109" s="22"/>
      <c r="C109" s="26"/>
      <c r="D109" s="22"/>
      <c r="E109" s="27"/>
      <c r="F109" s="24"/>
      <c r="G109" s="24"/>
      <c r="H109" s="218"/>
      <c r="I109" s="218"/>
      <c r="J109" s="338"/>
      <c r="K109" s="218"/>
      <c r="DD109" s="80"/>
      <c r="DE109" s="80"/>
      <c r="DF109" s="80"/>
      <c r="DG109" s="80"/>
    </row>
    <row r="110" spans="1:111" s="25" customFormat="1" ht="12.75">
      <c r="A110" s="22"/>
      <c r="B110" s="22"/>
      <c r="C110" s="26"/>
      <c r="D110" s="22"/>
      <c r="E110" s="27"/>
      <c r="F110" s="24"/>
      <c r="G110" s="24"/>
      <c r="H110" s="218"/>
      <c r="I110" s="218"/>
      <c r="J110" s="338"/>
      <c r="K110" s="218"/>
      <c r="DD110" s="80"/>
      <c r="DE110" s="80"/>
      <c r="DF110" s="80"/>
      <c r="DG110" s="80"/>
    </row>
    <row r="111" spans="1:111" s="25" customFormat="1" ht="12.75">
      <c r="A111" s="22"/>
      <c r="B111" s="22"/>
      <c r="C111" s="26"/>
      <c r="D111" s="22"/>
      <c r="E111" s="27"/>
      <c r="F111" s="24"/>
      <c r="G111" s="24"/>
      <c r="H111" s="218"/>
      <c r="I111" s="218"/>
      <c r="J111" s="338"/>
      <c r="K111" s="218"/>
      <c r="DD111" s="80"/>
      <c r="DE111" s="80"/>
      <c r="DF111" s="80"/>
      <c r="DG111" s="80"/>
    </row>
    <row r="112" spans="1:111" s="25" customFormat="1" ht="12.75">
      <c r="A112" s="22"/>
      <c r="B112" s="22"/>
      <c r="C112" s="26"/>
      <c r="D112" s="22"/>
      <c r="E112" s="27"/>
      <c r="F112" s="24"/>
      <c r="G112" s="24"/>
      <c r="H112" s="218"/>
      <c r="I112" s="218"/>
      <c r="J112" s="338"/>
      <c r="K112" s="218"/>
      <c r="DD112" s="80"/>
      <c r="DE112" s="80"/>
      <c r="DF112" s="80"/>
      <c r="DG112" s="80"/>
    </row>
    <row r="113" spans="1:111" s="25" customFormat="1" ht="12.75">
      <c r="A113" s="22"/>
      <c r="B113" s="22"/>
      <c r="C113" s="26"/>
      <c r="D113" s="22"/>
      <c r="E113" s="27"/>
      <c r="F113" s="24"/>
      <c r="G113" s="24"/>
      <c r="H113" s="218"/>
      <c r="I113" s="218"/>
      <c r="J113" s="338"/>
      <c r="K113" s="218"/>
      <c r="DD113" s="80"/>
      <c r="DE113" s="80"/>
      <c r="DF113" s="80"/>
      <c r="DG113" s="80"/>
    </row>
    <row r="114" spans="1:111" s="25" customFormat="1" ht="12.75">
      <c r="A114" s="22"/>
      <c r="B114" s="22"/>
      <c r="C114" s="26"/>
      <c r="D114" s="22"/>
      <c r="E114" s="27"/>
      <c r="F114" s="24"/>
      <c r="G114" s="24"/>
      <c r="H114" s="218"/>
      <c r="I114" s="218"/>
      <c r="J114" s="338"/>
      <c r="K114" s="218"/>
      <c r="DD114" s="80"/>
      <c r="DE114" s="80"/>
      <c r="DF114" s="80"/>
      <c r="DG114" s="80"/>
    </row>
    <row r="115" spans="1:111" s="25" customFormat="1" ht="12.75">
      <c r="A115" s="22"/>
      <c r="B115" s="22"/>
      <c r="C115" s="26"/>
      <c r="D115" s="22"/>
      <c r="E115" s="27"/>
      <c r="F115" s="24"/>
      <c r="G115" s="24"/>
      <c r="H115" s="218"/>
      <c r="I115" s="218"/>
      <c r="J115" s="338"/>
      <c r="K115" s="218"/>
      <c r="DD115" s="80"/>
      <c r="DE115" s="80"/>
      <c r="DF115" s="80"/>
      <c r="DG115" s="80"/>
    </row>
    <row r="116" spans="1:111" s="25" customFormat="1" ht="12.75">
      <c r="A116" s="22"/>
      <c r="B116" s="22"/>
      <c r="C116" s="26"/>
      <c r="D116" s="22"/>
      <c r="E116" s="27"/>
      <c r="F116" s="24"/>
      <c r="G116" s="24"/>
      <c r="H116" s="218"/>
      <c r="I116" s="218"/>
      <c r="J116" s="338"/>
      <c r="K116" s="218"/>
      <c r="DD116" s="80"/>
      <c r="DE116" s="80"/>
      <c r="DF116" s="80"/>
      <c r="DG116" s="80"/>
    </row>
    <row r="117" spans="1:111" s="25" customFormat="1" ht="12.75">
      <c r="A117" s="22"/>
      <c r="B117" s="22"/>
      <c r="C117" s="26"/>
      <c r="D117" s="22"/>
      <c r="E117" s="27"/>
      <c r="F117" s="24"/>
      <c r="G117" s="24"/>
      <c r="H117" s="218"/>
      <c r="I117" s="218"/>
      <c r="J117" s="338"/>
      <c r="K117" s="218"/>
      <c r="DD117" s="80"/>
      <c r="DE117" s="80"/>
      <c r="DF117" s="80"/>
      <c r="DG117" s="80"/>
    </row>
    <row r="118" spans="1:111" s="25" customFormat="1" ht="12.75">
      <c r="A118" s="22"/>
      <c r="B118" s="22"/>
      <c r="C118" s="26"/>
      <c r="D118" s="22"/>
      <c r="E118" s="27"/>
      <c r="F118" s="24"/>
      <c r="G118" s="24"/>
      <c r="H118" s="218"/>
      <c r="I118" s="218"/>
      <c r="J118" s="338"/>
      <c r="K118" s="218"/>
      <c r="DD118" s="80"/>
      <c r="DE118" s="80"/>
      <c r="DF118" s="80"/>
      <c r="DG118" s="80"/>
    </row>
    <row r="119" spans="1:111" s="25" customFormat="1" ht="12.75">
      <c r="A119" s="22"/>
      <c r="B119" s="22"/>
      <c r="C119" s="26"/>
      <c r="D119" s="22"/>
      <c r="E119" s="27"/>
      <c r="F119" s="24"/>
      <c r="G119" s="24"/>
      <c r="H119" s="218"/>
      <c r="I119" s="218"/>
      <c r="J119" s="338"/>
      <c r="K119" s="218"/>
      <c r="DD119" s="80"/>
      <c r="DE119" s="80"/>
      <c r="DF119" s="80"/>
      <c r="DG119" s="80"/>
    </row>
    <row r="120" spans="1:111" s="25" customFormat="1" ht="12.75">
      <c r="A120" s="22"/>
      <c r="B120" s="22"/>
      <c r="C120" s="26"/>
      <c r="D120" s="22"/>
      <c r="E120" s="27"/>
      <c r="F120" s="24"/>
      <c r="G120" s="24"/>
      <c r="H120" s="218"/>
      <c r="I120" s="218"/>
      <c r="J120" s="338"/>
      <c r="K120" s="218"/>
      <c r="DD120" s="80"/>
      <c r="DE120" s="80"/>
      <c r="DF120" s="80"/>
      <c r="DG120" s="80"/>
    </row>
    <row r="121" spans="1:111" s="25" customFormat="1" ht="12.75">
      <c r="A121" s="22"/>
      <c r="B121" s="22"/>
      <c r="C121" s="26"/>
      <c r="D121" s="22"/>
      <c r="E121" s="27"/>
      <c r="F121" s="24"/>
      <c r="G121" s="24"/>
      <c r="H121" s="218"/>
      <c r="I121" s="218"/>
      <c r="J121" s="338"/>
      <c r="K121" s="218"/>
      <c r="DD121" s="80"/>
      <c r="DE121" s="80"/>
      <c r="DF121" s="80"/>
      <c r="DG121" s="80"/>
    </row>
    <row r="122" spans="1:111" s="25" customFormat="1" ht="12.75">
      <c r="A122" s="22"/>
      <c r="B122" s="22"/>
      <c r="C122" s="26"/>
      <c r="D122" s="22"/>
      <c r="E122" s="27"/>
      <c r="F122" s="24"/>
      <c r="G122" s="24"/>
      <c r="H122" s="218"/>
      <c r="I122" s="218"/>
      <c r="J122" s="338"/>
      <c r="K122" s="218"/>
      <c r="DD122" s="80"/>
      <c r="DE122" s="80"/>
      <c r="DF122" s="80"/>
      <c r="DG122" s="80"/>
    </row>
    <row r="123" spans="1:111" s="25" customFormat="1" ht="12.75">
      <c r="A123" s="22"/>
      <c r="B123" s="22"/>
      <c r="C123" s="26"/>
      <c r="D123" s="22"/>
      <c r="E123" s="27"/>
      <c r="F123" s="24"/>
      <c r="G123" s="24"/>
      <c r="H123" s="218"/>
      <c r="I123" s="218"/>
      <c r="J123" s="338"/>
      <c r="K123" s="218"/>
      <c r="DD123" s="80"/>
      <c r="DE123" s="80"/>
      <c r="DF123" s="80"/>
      <c r="DG123" s="80"/>
    </row>
    <row r="124" spans="1:111" s="25" customFormat="1" ht="12.75">
      <c r="A124" s="22"/>
      <c r="B124" s="22"/>
      <c r="C124" s="26"/>
      <c r="D124" s="22"/>
      <c r="E124" s="27"/>
      <c r="F124" s="24"/>
      <c r="G124" s="24"/>
      <c r="H124" s="218"/>
      <c r="I124" s="218"/>
      <c r="J124" s="338"/>
      <c r="K124" s="218"/>
      <c r="DD124" s="80"/>
      <c r="DE124" s="80"/>
      <c r="DF124" s="80"/>
      <c r="DG124" s="80"/>
    </row>
    <row r="125" spans="1:111" s="25" customFormat="1" ht="12.75">
      <c r="A125" s="22"/>
      <c r="B125" s="22"/>
      <c r="C125" s="26"/>
      <c r="D125" s="22"/>
      <c r="E125" s="27"/>
      <c r="F125" s="24"/>
      <c r="G125" s="24"/>
      <c r="H125" s="218"/>
      <c r="I125" s="218"/>
      <c r="J125" s="338"/>
      <c r="K125" s="218"/>
      <c r="DD125" s="80"/>
      <c r="DE125" s="80"/>
      <c r="DF125" s="80"/>
      <c r="DG125" s="80"/>
    </row>
    <row r="126" spans="1:111" s="25" customFormat="1" ht="12.75">
      <c r="A126" s="22"/>
      <c r="B126" s="22"/>
      <c r="C126" s="26"/>
      <c r="D126" s="22"/>
      <c r="E126" s="27"/>
      <c r="F126" s="24"/>
      <c r="G126" s="24"/>
      <c r="H126" s="218"/>
      <c r="I126" s="218"/>
      <c r="J126" s="338"/>
      <c r="K126" s="218"/>
      <c r="DD126" s="80"/>
      <c r="DE126" s="80"/>
      <c r="DF126" s="80"/>
      <c r="DG126" s="80"/>
    </row>
    <row r="127" spans="1:111" s="25" customFormat="1" ht="12.75">
      <c r="A127" s="22"/>
      <c r="B127" s="22"/>
      <c r="C127" s="26"/>
      <c r="D127" s="22"/>
      <c r="E127" s="27"/>
      <c r="F127" s="24"/>
      <c r="G127" s="24"/>
      <c r="H127" s="218"/>
      <c r="I127" s="218"/>
      <c r="J127" s="338"/>
      <c r="K127" s="218"/>
      <c r="DD127" s="80"/>
      <c r="DE127" s="80"/>
      <c r="DF127" s="80"/>
      <c r="DG127" s="80"/>
    </row>
    <row r="128" spans="1:111" s="25" customFormat="1" ht="12.75">
      <c r="A128" s="22"/>
      <c r="B128" s="22"/>
      <c r="C128" s="26"/>
      <c r="D128" s="22"/>
      <c r="E128" s="27"/>
      <c r="F128" s="24"/>
      <c r="G128" s="24"/>
      <c r="H128" s="218"/>
      <c r="I128" s="218"/>
      <c r="J128" s="338"/>
      <c r="K128" s="218"/>
      <c r="DD128" s="80"/>
      <c r="DE128" s="80"/>
      <c r="DF128" s="80"/>
      <c r="DG128" s="80"/>
    </row>
    <row r="129" spans="1:111" s="25" customFormat="1" ht="12.75">
      <c r="A129" s="22"/>
      <c r="B129" s="22"/>
      <c r="C129" s="26"/>
      <c r="D129" s="22"/>
      <c r="E129" s="27"/>
      <c r="F129" s="24"/>
      <c r="G129" s="24"/>
      <c r="H129" s="218"/>
      <c r="I129" s="218"/>
      <c r="J129" s="338"/>
      <c r="K129" s="218"/>
      <c r="DD129" s="80"/>
      <c r="DE129" s="80"/>
      <c r="DF129" s="80"/>
      <c r="DG129" s="80"/>
    </row>
    <row r="130" spans="1:111" s="25" customFormat="1" ht="12.75">
      <c r="A130" s="22"/>
      <c r="B130" s="22"/>
      <c r="C130" s="26"/>
      <c r="D130" s="22"/>
      <c r="E130" s="27"/>
      <c r="F130" s="24"/>
      <c r="G130" s="24"/>
      <c r="H130" s="218"/>
      <c r="I130" s="218"/>
      <c r="J130" s="338"/>
      <c r="K130" s="218"/>
      <c r="DD130" s="80"/>
      <c r="DE130" s="80"/>
      <c r="DF130" s="80"/>
      <c r="DG130" s="80"/>
    </row>
    <row r="131" spans="1:111" s="25" customFormat="1" ht="12.75">
      <c r="A131" s="22"/>
      <c r="B131" s="22"/>
      <c r="C131" s="26"/>
      <c r="D131" s="22"/>
      <c r="E131" s="27"/>
      <c r="F131" s="24"/>
      <c r="G131" s="24"/>
      <c r="H131" s="218"/>
      <c r="I131" s="218"/>
      <c r="J131" s="338"/>
      <c r="K131" s="218"/>
      <c r="DD131" s="80"/>
      <c r="DE131" s="80"/>
      <c r="DF131" s="80"/>
      <c r="DG131" s="80"/>
    </row>
    <row r="132" spans="1:111" s="25" customFormat="1" ht="12.75">
      <c r="A132" s="22"/>
      <c r="B132" s="22"/>
      <c r="C132" s="26"/>
      <c r="D132" s="22"/>
      <c r="E132" s="27"/>
      <c r="F132" s="24"/>
      <c r="G132" s="24"/>
      <c r="H132" s="218"/>
      <c r="I132" s="218"/>
      <c r="J132" s="338"/>
      <c r="K132" s="218"/>
      <c r="DD132" s="80"/>
      <c r="DE132" s="80"/>
      <c r="DF132" s="80"/>
      <c r="DG132" s="80"/>
    </row>
    <row r="133" spans="1:111" s="25" customFormat="1" ht="12.75">
      <c r="A133" s="22"/>
      <c r="B133" s="22"/>
      <c r="C133" s="26"/>
      <c r="D133" s="22"/>
      <c r="E133" s="27"/>
      <c r="F133" s="24"/>
      <c r="G133" s="24"/>
      <c r="H133" s="218"/>
      <c r="I133" s="218"/>
      <c r="J133" s="338"/>
      <c r="K133" s="218"/>
      <c r="DD133" s="80"/>
      <c r="DE133" s="80"/>
      <c r="DF133" s="80"/>
      <c r="DG133" s="80"/>
    </row>
    <row r="134" spans="1:111" s="25" customFormat="1" ht="12.75">
      <c r="A134" s="22"/>
      <c r="B134" s="22"/>
      <c r="C134" s="26"/>
      <c r="D134" s="22"/>
      <c r="E134" s="27"/>
      <c r="F134" s="24"/>
      <c r="G134" s="24"/>
      <c r="H134" s="218"/>
      <c r="I134" s="218"/>
      <c r="J134" s="338"/>
      <c r="K134" s="218"/>
      <c r="DD134" s="80"/>
      <c r="DE134" s="80"/>
      <c r="DF134" s="80"/>
      <c r="DG134" s="80"/>
    </row>
    <row r="135" spans="1:111" s="25" customFormat="1" ht="12.75">
      <c r="A135" s="22"/>
      <c r="B135" s="22"/>
      <c r="C135" s="26"/>
      <c r="D135" s="22"/>
      <c r="E135" s="27"/>
      <c r="F135" s="24"/>
      <c r="G135" s="24"/>
      <c r="H135" s="218"/>
      <c r="I135" s="218"/>
      <c r="J135" s="338"/>
      <c r="K135" s="218"/>
      <c r="DD135" s="80"/>
      <c r="DE135" s="80"/>
      <c r="DF135" s="80"/>
      <c r="DG135" s="80"/>
    </row>
    <row r="136" spans="1:111" s="25" customFormat="1" ht="12.75">
      <c r="A136" s="22"/>
      <c r="B136" s="22"/>
      <c r="C136" s="26"/>
      <c r="D136" s="22"/>
      <c r="E136" s="27"/>
      <c r="F136" s="24"/>
      <c r="G136" s="24"/>
      <c r="H136" s="218"/>
      <c r="I136" s="218"/>
      <c r="J136" s="338"/>
      <c r="K136" s="218"/>
      <c r="DD136" s="80"/>
      <c r="DE136" s="80"/>
      <c r="DF136" s="80"/>
      <c r="DG136" s="80"/>
    </row>
    <row r="137" spans="1:111" s="25" customFormat="1" ht="12.75">
      <c r="A137" s="22"/>
      <c r="B137" s="22"/>
      <c r="C137" s="26"/>
      <c r="D137" s="22"/>
      <c r="E137" s="27"/>
      <c r="F137" s="24"/>
      <c r="G137" s="24"/>
      <c r="H137" s="218"/>
      <c r="I137" s="218"/>
      <c r="J137" s="338"/>
      <c r="K137" s="218"/>
      <c r="DD137" s="80"/>
      <c r="DE137" s="80"/>
      <c r="DF137" s="80"/>
      <c r="DG137" s="80"/>
    </row>
    <row r="138" spans="1:111" s="25" customFormat="1" ht="12.75">
      <c r="A138" s="22"/>
      <c r="B138" s="22"/>
      <c r="C138" s="26"/>
      <c r="D138" s="22"/>
      <c r="E138" s="27"/>
      <c r="F138" s="24"/>
      <c r="G138" s="24"/>
      <c r="H138" s="218"/>
      <c r="I138" s="218"/>
      <c r="J138" s="338"/>
      <c r="K138" s="218"/>
      <c r="DD138" s="80"/>
      <c r="DE138" s="80"/>
      <c r="DF138" s="80"/>
      <c r="DG138" s="80"/>
    </row>
    <row r="139" spans="1:111" s="25" customFormat="1" ht="12.75">
      <c r="A139" s="22"/>
      <c r="B139" s="22"/>
      <c r="C139" s="26"/>
      <c r="D139" s="22"/>
      <c r="E139" s="27"/>
      <c r="F139" s="24"/>
      <c r="G139" s="24"/>
      <c r="H139" s="218"/>
      <c r="I139" s="218"/>
      <c r="J139" s="338"/>
      <c r="K139" s="218"/>
      <c r="DD139" s="80"/>
      <c r="DE139" s="80"/>
      <c r="DF139" s="80"/>
      <c r="DG139" s="80"/>
    </row>
    <row r="140" spans="1:111" s="25" customFormat="1" ht="12.75">
      <c r="A140" s="22"/>
      <c r="B140" s="22"/>
      <c r="C140" s="26"/>
      <c r="D140" s="22"/>
      <c r="E140" s="27"/>
      <c r="F140" s="24"/>
      <c r="G140" s="24"/>
      <c r="H140" s="218"/>
      <c r="I140" s="218"/>
      <c r="J140" s="338"/>
      <c r="K140" s="218"/>
      <c r="DD140" s="80"/>
      <c r="DE140" s="80"/>
      <c r="DF140" s="80"/>
      <c r="DG140" s="80"/>
    </row>
    <row r="141" spans="1:111" s="25" customFormat="1" ht="12.75">
      <c r="A141" s="22"/>
      <c r="B141" s="22"/>
      <c r="C141" s="26"/>
      <c r="D141" s="22"/>
      <c r="E141" s="27"/>
      <c r="F141" s="24"/>
      <c r="G141" s="24"/>
      <c r="H141" s="218"/>
      <c r="I141" s="218"/>
      <c r="J141" s="338"/>
      <c r="K141" s="218"/>
      <c r="DD141" s="80"/>
      <c r="DE141" s="80"/>
      <c r="DF141" s="80"/>
      <c r="DG141" s="80"/>
    </row>
    <row r="142" spans="1:111" s="25" customFormat="1" ht="12.75">
      <c r="A142" s="22"/>
      <c r="B142" s="22"/>
      <c r="C142" s="26"/>
      <c r="D142" s="22"/>
      <c r="E142" s="27"/>
      <c r="F142" s="24"/>
      <c r="G142" s="24"/>
      <c r="H142" s="218"/>
      <c r="I142" s="218"/>
      <c r="J142" s="338"/>
      <c r="K142" s="218"/>
      <c r="DD142" s="80"/>
      <c r="DE142" s="80"/>
      <c r="DF142" s="80"/>
      <c r="DG142" s="80"/>
    </row>
    <row r="143" spans="1:111" s="25" customFormat="1" ht="12.75">
      <c r="A143" s="22"/>
      <c r="B143" s="22"/>
      <c r="C143" s="26"/>
      <c r="D143" s="22"/>
      <c r="E143" s="27"/>
      <c r="F143" s="24"/>
      <c r="G143" s="24"/>
      <c r="H143" s="218"/>
      <c r="I143" s="218"/>
      <c r="J143" s="338"/>
      <c r="K143" s="218"/>
      <c r="DD143" s="80"/>
      <c r="DE143" s="80"/>
      <c r="DF143" s="80"/>
      <c r="DG143" s="80"/>
    </row>
    <row r="144" spans="1:111" s="25" customFormat="1" ht="12.75">
      <c r="A144" s="22"/>
      <c r="B144" s="22"/>
      <c r="C144" s="26"/>
      <c r="D144" s="22"/>
      <c r="E144" s="27"/>
      <c r="F144" s="24"/>
      <c r="G144" s="24"/>
      <c r="H144" s="218"/>
      <c r="I144" s="218"/>
      <c r="J144" s="338"/>
      <c r="K144" s="218"/>
      <c r="DD144" s="80"/>
      <c r="DE144" s="80"/>
      <c r="DF144" s="80"/>
      <c r="DG144" s="80"/>
    </row>
    <row r="145" spans="1:111" s="25" customFormat="1" ht="12.75">
      <c r="A145" s="22"/>
      <c r="B145" s="22"/>
      <c r="C145" s="26"/>
      <c r="D145" s="22"/>
      <c r="E145" s="27"/>
      <c r="F145" s="24"/>
      <c r="G145" s="24"/>
      <c r="H145" s="218"/>
      <c r="I145" s="218"/>
      <c r="J145" s="338"/>
      <c r="K145" s="218"/>
      <c r="DD145" s="80"/>
      <c r="DE145" s="80"/>
      <c r="DF145" s="80"/>
      <c r="DG145" s="80"/>
    </row>
    <row r="146" spans="1:111" s="25" customFormat="1" ht="12.75">
      <c r="A146" s="22"/>
      <c r="B146" s="22"/>
      <c r="C146" s="26"/>
      <c r="D146" s="22"/>
      <c r="E146" s="27"/>
      <c r="F146" s="24"/>
      <c r="G146" s="24"/>
      <c r="H146" s="218"/>
      <c r="I146" s="218"/>
      <c r="J146" s="338"/>
      <c r="K146" s="218"/>
      <c r="DD146" s="80"/>
      <c r="DE146" s="80"/>
      <c r="DF146" s="80"/>
      <c r="DG146" s="80"/>
    </row>
    <row r="147" spans="1:111" s="25" customFormat="1" ht="12.75">
      <c r="A147" s="22"/>
      <c r="B147" s="22"/>
      <c r="C147" s="26"/>
      <c r="D147" s="22"/>
      <c r="E147" s="27"/>
      <c r="F147" s="24"/>
      <c r="G147" s="24"/>
      <c r="H147" s="218"/>
      <c r="I147" s="218"/>
      <c r="J147" s="338"/>
      <c r="K147" s="218"/>
      <c r="DD147" s="80"/>
      <c r="DE147" s="80"/>
      <c r="DF147" s="80"/>
      <c r="DG147" s="80"/>
    </row>
    <row r="148" spans="1:111" s="25" customFormat="1" ht="12.75">
      <c r="A148" s="22"/>
      <c r="B148" s="22"/>
      <c r="C148" s="26"/>
      <c r="D148" s="22"/>
      <c r="E148" s="27"/>
      <c r="F148" s="24"/>
      <c r="G148" s="24"/>
      <c r="H148" s="218"/>
      <c r="I148" s="218"/>
      <c r="J148" s="338"/>
      <c r="K148" s="218"/>
      <c r="DD148" s="80"/>
      <c r="DE148" s="80"/>
      <c r="DF148" s="80"/>
      <c r="DG148" s="80"/>
    </row>
    <row r="149" spans="1:111" s="25" customFormat="1" ht="12.75">
      <c r="A149" s="22"/>
      <c r="B149" s="22"/>
      <c r="C149" s="26"/>
      <c r="D149" s="22"/>
      <c r="E149" s="27"/>
      <c r="F149" s="24"/>
      <c r="G149" s="24"/>
      <c r="H149" s="218"/>
      <c r="I149" s="218"/>
      <c r="J149" s="338"/>
      <c r="K149" s="218"/>
      <c r="DD149" s="80"/>
      <c r="DE149" s="80"/>
      <c r="DF149" s="80"/>
      <c r="DG149" s="80"/>
    </row>
    <row r="150" spans="1:111" s="25" customFormat="1" ht="12.75">
      <c r="A150" s="22"/>
      <c r="B150" s="22"/>
      <c r="C150" s="26"/>
      <c r="D150" s="22"/>
      <c r="E150" s="27"/>
      <c r="F150" s="24"/>
      <c r="G150" s="24"/>
      <c r="H150" s="218"/>
      <c r="I150" s="218"/>
      <c r="J150" s="338"/>
      <c r="K150" s="218"/>
      <c r="DD150" s="80"/>
      <c r="DE150" s="80"/>
      <c r="DF150" s="80"/>
      <c r="DG150" s="80"/>
    </row>
    <row r="151" spans="1:111" s="25" customFormat="1" ht="12.75">
      <c r="A151" s="22"/>
      <c r="B151" s="22"/>
      <c r="C151" s="26"/>
      <c r="D151" s="22"/>
      <c r="E151" s="27"/>
      <c r="F151" s="24"/>
      <c r="G151" s="24"/>
      <c r="H151" s="218"/>
      <c r="I151" s="218"/>
      <c r="J151" s="338"/>
      <c r="K151" s="218"/>
      <c r="DD151" s="80"/>
      <c r="DE151" s="80"/>
      <c r="DF151" s="80"/>
      <c r="DG151" s="80"/>
    </row>
    <row r="152" spans="1:111" s="25" customFormat="1" ht="12.75">
      <c r="A152" s="22"/>
      <c r="B152" s="22"/>
      <c r="C152" s="26"/>
      <c r="D152" s="22"/>
      <c r="E152" s="27"/>
      <c r="F152" s="24"/>
      <c r="G152" s="24"/>
      <c r="H152" s="218"/>
      <c r="I152" s="218"/>
      <c r="J152" s="338"/>
      <c r="K152" s="218"/>
      <c r="DD152" s="80"/>
      <c r="DE152" s="80"/>
      <c r="DF152" s="80"/>
      <c r="DG152" s="80"/>
    </row>
    <row r="153" spans="1:111" s="25" customFormat="1" ht="12.75">
      <c r="A153" s="22"/>
      <c r="B153" s="22"/>
      <c r="C153" s="26"/>
      <c r="D153" s="22"/>
      <c r="E153" s="27"/>
      <c r="F153" s="24"/>
      <c r="G153" s="24"/>
      <c r="H153" s="218"/>
      <c r="I153" s="218"/>
      <c r="J153" s="338"/>
      <c r="K153" s="218"/>
      <c r="DD153" s="80"/>
      <c r="DE153" s="80"/>
      <c r="DF153" s="80"/>
      <c r="DG153" s="80"/>
    </row>
    <row r="154" spans="1:111" s="25" customFormat="1" ht="12.75">
      <c r="A154" s="22"/>
      <c r="B154" s="22"/>
      <c r="C154" s="26"/>
      <c r="D154" s="22"/>
      <c r="E154" s="27"/>
      <c r="F154" s="24"/>
      <c r="G154" s="24"/>
      <c r="H154" s="218"/>
      <c r="I154" s="218"/>
      <c r="J154" s="338"/>
      <c r="K154" s="218"/>
      <c r="DD154" s="80"/>
      <c r="DE154" s="80"/>
      <c r="DF154" s="80"/>
      <c r="DG154" s="80"/>
    </row>
    <row r="155" spans="1:111" s="25" customFormat="1" ht="12.75">
      <c r="A155" s="22"/>
      <c r="B155" s="22"/>
      <c r="C155" s="26"/>
      <c r="D155" s="22"/>
      <c r="E155" s="27"/>
      <c r="F155" s="24"/>
      <c r="G155" s="24"/>
      <c r="H155" s="218"/>
      <c r="I155" s="218"/>
      <c r="J155" s="338"/>
      <c r="K155" s="218"/>
      <c r="DD155" s="80"/>
      <c r="DE155" s="80"/>
      <c r="DF155" s="80"/>
      <c r="DG155" s="80"/>
    </row>
    <row r="156" spans="1:111" s="25" customFormat="1" ht="12.75">
      <c r="A156" s="22"/>
      <c r="B156" s="22"/>
      <c r="C156" s="26"/>
      <c r="D156" s="22"/>
      <c r="E156" s="27"/>
      <c r="F156" s="24"/>
      <c r="G156" s="24"/>
      <c r="H156" s="218"/>
      <c r="I156" s="218"/>
      <c r="J156" s="338"/>
      <c r="K156" s="218"/>
      <c r="DD156" s="80"/>
      <c r="DE156" s="80"/>
      <c r="DF156" s="80"/>
      <c r="DG156" s="80"/>
    </row>
    <row r="157" spans="1:111" s="25" customFormat="1" ht="12.75">
      <c r="A157" s="22"/>
      <c r="B157" s="22"/>
      <c r="C157" s="26"/>
      <c r="D157" s="22"/>
      <c r="E157" s="27"/>
      <c r="F157" s="24"/>
      <c r="G157" s="24"/>
      <c r="H157" s="218"/>
      <c r="I157" s="218"/>
      <c r="J157" s="338"/>
      <c r="K157" s="218"/>
      <c r="DD157" s="80"/>
      <c r="DE157" s="80"/>
      <c r="DF157" s="80"/>
      <c r="DG157" s="80"/>
    </row>
    <row r="158" spans="1:111" s="25" customFormat="1" ht="12.75">
      <c r="A158" s="22"/>
      <c r="B158" s="22"/>
      <c r="C158" s="26"/>
      <c r="D158" s="22"/>
      <c r="E158" s="27"/>
      <c r="F158" s="24"/>
      <c r="G158" s="24"/>
      <c r="H158" s="218"/>
      <c r="I158" s="218"/>
      <c r="J158" s="338"/>
      <c r="K158" s="218"/>
      <c r="DD158" s="80"/>
      <c r="DE158" s="80"/>
      <c r="DF158" s="80"/>
      <c r="DG158" s="80"/>
    </row>
    <row r="159" spans="1:111" s="25" customFormat="1" ht="12.75">
      <c r="A159" s="22"/>
      <c r="B159" s="22"/>
      <c r="C159" s="26"/>
      <c r="D159" s="22"/>
      <c r="E159" s="27"/>
      <c r="F159" s="24"/>
      <c r="G159" s="24"/>
      <c r="H159" s="218"/>
      <c r="I159" s="218"/>
      <c r="J159" s="338"/>
      <c r="K159" s="218"/>
      <c r="DD159" s="80"/>
      <c r="DE159" s="80"/>
      <c r="DF159" s="80"/>
      <c r="DG159" s="80"/>
    </row>
    <row r="160" spans="1:111" s="25" customFormat="1" ht="12.75">
      <c r="A160" s="22"/>
      <c r="B160" s="22"/>
      <c r="C160" s="26"/>
      <c r="D160" s="22"/>
      <c r="E160" s="27"/>
      <c r="F160" s="24"/>
      <c r="G160" s="24"/>
      <c r="H160" s="218"/>
      <c r="I160" s="218"/>
      <c r="J160" s="338"/>
      <c r="K160" s="218"/>
      <c r="DD160" s="80"/>
      <c r="DE160" s="80"/>
      <c r="DF160" s="80"/>
      <c r="DG160" s="80"/>
    </row>
    <row r="161" spans="1:111" s="25" customFormat="1" ht="12.75">
      <c r="A161" s="22"/>
      <c r="B161" s="22"/>
      <c r="C161" s="26"/>
      <c r="D161" s="22"/>
      <c r="E161" s="27"/>
      <c r="F161" s="24"/>
      <c r="G161" s="24"/>
      <c r="H161" s="218"/>
      <c r="I161" s="218"/>
      <c r="J161" s="338"/>
      <c r="K161" s="218"/>
      <c r="DD161" s="80"/>
      <c r="DE161" s="80"/>
      <c r="DF161" s="80"/>
      <c r="DG161" s="80"/>
    </row>
    <row r="162" spans="1:111" s="25" customFormat="1" ht="12.75">
      <c r="A162" s="22"/>
      <c r="B162" s="22"/>
      <c r="C162" s="26"/>
      <c r="D162" s="22"/>
      <c r="E162" s="27"/>
      <c r="F162" s="24"/>
      <c r="G162" s="24"/>
      <c r="H162" s="218"/>
      <c r="I162" s="218"/>
      <c r="J162" s="338"/>
      <c r="K162" s="218"/>
      <c r="DD162" s="80"/>
      <c r="DE162" s="80"/>
      <c r="DF162" s="80"/>
      <c r="DG162" s="80"/>
    </row>
    <row r="163" spans="1:111" s="25" customFormat="1" ht="12.75">
      <c r="A163" s="22"/>
      <c r="B163" s="22"/>
      <c r="C163" s="26"/>
      <c r="D163" s="22"/>
      <c r="E163" s="27"/>
      <c r="F163" s="24"/>
      <c r="G163" s="24"/>
      <c r="H163" s="218"/>
      <c r="I163" s="218"/>
      <c r="J163" s="338"/>
      <c r="K163" s="218"/>
      <c r="DD163" s="80"/>
      <c r="DE163" s="80"/>
      <c r="DF163" s="80"/>
      <c r="DG163" s="80"/>
    </row>
    <row r="164" spans="1:111" s="25" customFormat="1" ht="12.75">
      <c r="A164" s="22"/>
      <c r="B164" s="22"/>
      <c r="C164" s="26"/>
      <c r="D164" s="22"/>
      <c r="E164" s="27"/>
      <c r="F164" s="24"/>
      <c r="G164" s="24"/>
      <c r="H164" s="218"/>
      <c r="I164" s="218"/>
      <c r="J164" s="338"/>
      <c r="K164" s="218"/>
      <c r="DD164" s="80"/>
      <c r="DE164" s="80"/>
      <c r="DF164" s="80"/>
      <c r="DG164" s="80"/>
    </row>
    <row r="165" spans="1:111" s="25" customFormat="1" ht="12.75">
      <c r="A165" s="22"/>
      <c r="B165" s="22"/>
      <c r="C165" s="26"/>
      <c r="D165" s="22"/>
      <c r="E165" s="27"/>
      <c r="F165" s="24"/>
      <c r="G165" s="24"/>
      <c r="H165" s="218"/>
      <c r="I165" s="218"/>
      <c r="J165" s="338"/>
      <c r="K165" s="218"/>
      <c r="DD165" s="80"/>
      <c r="DE165" s="80"/>
      <c r="DF165" s="80"/>
      <c r="DG165" s="80"/>
    </row>
    <row r="166" spans="1:111" s="25" customFormat="1" ht="12.75">
      <c r="A166" s="22"/>
      <c r="B166" s="22"/>
      <c r="C166" s="26"/>
      <c r="D166" s="22"/>
      <c r="E166" s="27"/>
      <c r="F166" s="24"/>
      <c r="G166" s="24"/>
      <c r="H166" s="218"/>
      <c r="I166" s="218"/>
      <c r="J166" s="338"/>
      <c r="K166" s="218"/>
      <c r="DD166" s="80"/>
      <c r="DE166" s="80"/>
      <c r="DF166" s="80"/>
      <c r="DG166" s="80"/>
    </row>
    <row r="167" spans="1:111" s="25" customFormat="1" ht="12.75">
      <c r="A167" s="22"/>
      <c r="B167" s="22"/>
      <c r="C167" s="26"/>
      <c r="D167" s="22"/>
      <c r="E167" s="27"/>
      <c r="F167" s="24"/>
      <c r="G167" s="24"/>
      <c r="H167" s="218"/>
      <c r="I167" s="218"/>
      <c r="J167" s="338"/>
      <c r="K167" s="218"/>
      <c r="DD167" s="80"/>
      <c r="DE167" s="80"/>
      <c r="DF167" s="80"/>
      <c r="DG167" s="80"/>
    </row>
    <row r="168" spans="1:111" s="25" customFormat="1" ht="12.75">
      <c r="A168" s="22"/>
      <c r="B168" s="22"/>
      <c r="C168" s="26"/>
      <c r="D168" s="22"/>
      <c r="E168" s="27"/>
      <c r="F168" s="24"/>
      <c r="G168" s="24"/>
      <c r="H168" s="218"/>
      <c r="I168" s="218"/>
      <c r="J168" s="338"/>
      <c r="K168" s="218"/>
      <c r="DD168" s="80"/>
      <c r="DE168" s="80"/>
      <c r="DF168" s="80"/>
      <c r="DG168" s="80"/>
    </row>
    <row r="169" spans="1:111" s="25" customFormat="1" ht="12.75">
      <c r="A169" s="22"/>
      <c r="B169" s="22"/>
      <c r="C169" s="26"/>
      <c r="D169" s="22"/>
      <c r="E169" s="27"/>
      <c r="F169" s="24"/>
      <c r="G169" s="24"/>
      <c r="H169" s="218"/>
      <c r="I169" s="218"/>
      <c r="J169" s="338"/>
      <c r="K169" s="218"/>
      <c r="DD169" s="80"/>
      <c r="DE169" s="80"/>
      <c r="DF169" s="80"/>
      <c r="DG169" s="80"/>
    </row>
    <row r="170" spans="1:111" s="25" customFormat="1" ht="12.75">
      <c r="A170" s="22"/>
      <c r="B170" s="22"/>
      <c r="C170" s="26"/>
      <c r="D170" s="22"/>
      <c r="E170" s="27"/>
      <c r="F170" s="24"/>
      <c r="G170" s="24"/>
      <c r="H170" s="218"/>
      <c r="I170" s="218"/>
      <c r="J170" s="338"/>
      <c r="K170" s="218"/>
      <c r="DD170" s="80"/>
      <c r="DE170" s="80"/>
      <c r="DF170" s="80"/>
      <c r="DG170" s="80"/>
    </row>
    <row r="171" spans="1:111" s="25" customFormat="1" ht="12.75">
      <c r="A171" s="22"/>
      <c r="B171" s="22"/>
      <c r="C171" s="26"/>
      <c r="D171" s="22"/>
      <c r="E171" s="27"/>
      <c r="F171" s="24"/>
      <c r="G171" s="24"/>
      <c r="H171" s="218"/>
      <c r="I171" s="218"/>
      <c r="J171" s="338"/>
      <c r="K171" s="218"/>
      <c r="DD171" s="80"/>
      <c r="DE171" s="80"/>
      <c r="DF171" s="80"/>
      <c r="DG171" s="80"/>
    </row>
    <row r="172" spans="1:111" s="25" customFormat="1" ht="12.75">
      <c r="A172" s="22"/>
      <c r="B172" s="22"/>
      <c r="C172" s="26"/>
      <c r="D172" s="22"/>
      <c r="E172" s="27"/>
      <c r="F172" s="24"/>
      <c r="G172" s="24"/>
      <c r="H172" s="218"/>
      <c r="I172" s="218"/>
      <c r="J172" s="338"/>
      <c r="K172" s="218"/>
      <c r="DD172" s="80"/>
      <c r="DE172" s="80"/>
      <c r="DF172" s="80"/>
      <c r="DG172" s="80"/>
    </row>
    <row r="173" spans="1:111" s="25" customFormat="1" ht="12.75">
      <c r="A173" s="22"/>
      <c r="B173" s="22"/>
      <c r="C173" s="26"/>
      <c r="D173" s="22"/>
      <c r="E173" s="27"/>
      <c r="F173" s="24"/>
      <c r="G173" s="24"/>
      <c r="H173" s="218"/>
      <c r="I173" s="218"/>
      <c r="J173" s="338"/>
      <c r="K173" s="218"/>
      <c r="DD173" s="80"/>
      <c r="DE173" s="80"/>
      <c r="DF173" s="80"/>
      <c r="DG173" s="80"/>
    </row>
    <row r="174" spans="1:111" s="25" customFormat="1" ht="12.75">
      <c r="A174" s="22"/>
      <c r="B174" s="22"/>
      <c r="C174" s="26"/>
      <c r="D174" s="22"/>
      <c r="E174" s="27"/>
      <c r="F174" s="24"/>
      <c r="G174" s="24"/>
      <c r="H174" s="218"/>
      <c r="I174" s="218"/>
      <c r="J174" s="338"/>
      <c r="K174" s="218"/>
      <c r="DD174" s="80"/>
      <c r="DE174" s="80"/>
      <c r="DF174" s="80"/>
      <c r="DG174" s="80"/>
    </row>
    <row r="175" spans="1:111" s="25" customFormat="1" ht="12.75">
      <c r="A175" s="22"/>
      <c r="B175" s="22"/>
      <c r="C175" s="26"/>
      <c r="D175" s="22"/>
      <c r="E175" s="27"/>
      <c r="F175" s="24"/>
      <c r="G175" s="24"/>
      <c r="H175" s="218"/>
      <c r="I175" s="218"/>
      <c r="J175" s="338"/>
      <c r="K175" s="218"/>
      <c r="DD175" s="80"/>
      <c r="DE175" s="80"/>
      <c r="DF175" s="80"/>
      <c r="DG175" s="80"/>
    </row>
    <row r="176" spans="1:111" s="25" customFormat="1" ht="12.75">
      <c r="A176" s="22"/>
      <c r="B176" s="22"/>
      <c r="C176" s="26"/>
      <c r="D176" s="22"/>
      <c r="E176" s="27"/>
      <c r="F176" s="24"/>
      <c r="G176" s="24"/>
      <c r="H176" s="218"/>
      <c r="I176" s="218"/>
      <c r="J176" s="338"/>
      <c r="K176" s="218"/>
      <c r="DD176" s="80"/>
      <c r="DE176" s="80"/>
      <c r="DF176" s="80"/>
      <c r="DG176" s="80"/>
    </row>
    <row r="177" spans="1:111" s="25" customFormat="1" ht="12.75">
      <c r="A177" s="22"/>
      <c r="B177" s="22"/>
      <c r="C177" s="26"/>
      <c r="D177" s="22"/>
      <c r="E177" s="27"/>
      <c r="F177" s="24"/>
      <c r="G177" s="24"/>
      <c r="H177" s="218"/>
      <c r="I177" s="218"/>
      <c r="J177" s="338"/>
      <c r="K177" s="218"/>
      <c r="DD177" s="80"/>
      <c r="DE177" s="80"/>
      <c r="DF177" s="80"/>
      <c r="DG177" s="80"/>
    </row>
    <row r="178" spans="1:111" s="25" customFormat="1" ht="12.75">
      <c r="A178" s="22"/>
      <c r="B178" s="22"/>
      <c r="C178" s="26"/>
      <c r="D178" s="22"/>
      <c r="E178" s="27"/>
      <c r="F178" s="24"/>
      <c r="G178" s="24"/>
      <c r="H178" s="218"/>
      <c r="I178" s="218"/>
      <c r="J178" s="338"/>
      <c r="K178" s="218"/>
      <c r="DD178" s="80"/>
      <c r="DE178" s="80"/>
      <c r="DF178" s="80"/>
      <c r="DG178" s="80"/>
    </row>
    <row r="179" spans="1:111" s="25" customFormat="1" ht="12.75">
      <c r="A179" s="22"/>
      <c r="B179" s="22"/>
      <c r="C179" s="26"/>
      <c r="D179" s="22"/>
      <c r="E179" s="27"/>
      <c r="F179" s="24"/>
      <c r="G179" s="24"/>
      <c r="H179" s="218"/>
      <c r="I179" s="218"/>
      <c r="J179" s="338"/>
      <c r="K179" s="218"/>
      <c r="DD179" s="80"/>
      <c r="DE179" s="80"/>
      <c r="DF179" s="80"/>
      <c r="DG179" s="80"/>
    </row>
    <row r="180" spans="1:111" s="25" customFormat="1" ht="12.75">
      <c r="A180" s="22"/>
      <c r="B180" s="22"/>
      <c r="C180" s="26"/>
      <c r="D180" s="22"/>
      <c r="E180" s="27"/>
      <c r="F180" s="24"/>
      <c r="G180" s="24"/>
      <c r="H180" s="218"/>
      <c r="I180" s="218"/>
      <c r="J180" s="338"/>
      <c r="K180" s="218"/>
      <c r="DD180" s="80"/>
      <c r="DE180" s="80"/>
      <c r="DF180" s="80"/>
      <c r="DG180" s="80"/>
    </row>
    <row r="181" spans="1:111" s="25" customFormat="1" ht="12.75">
      <c r="A181" s="22"/>
      <c r="B181" s="22"/>
      <c r="C181" s="26"/>
      <c r="D181" s="22"/>
      <c r="E181" s="27"/>
      <c r="F181" s="24"/>
      <c r="G181" s="24"/>
      <c r="H181" s="218"/>
      <c r="I181" s="218"/>
      <c r="J181" s="338"/>
      <c r="K181" s="218"/>
      <c r="DD181" s="80"/>
      <c r="DE181" s="80"/>
      <c r="DF181" s="80"/>
      <c r="DG181" s="80"/>
    </row>
    <row r="182" spans="1:111" s="25" customFormat="1" ht="12.75">
      <c r="A182" s="22"/>
      <c r="B182" s="22"/>
      <c r="C182" s="26"/>
      <c r="D182" s="22"/>
      <c r="E182" s="27"/>
      <c r="F182" s="24"/>
      <c r="G182" s="24"/>
      <c r="H182" s="218"/>
      <c r="I182" s="218"/>
      <c r="J182" s="338"/>
      <c r="K182" s="218"/>
      <c r="DD182" s="80"/>
      <c r="DE182" s="80"/>
      <c r="DF182" s="80"/>
      <c r="DG182" s="80"/>
    </row>
    <row r="183" spans="1:111" s="25" customFormat="1" ht="12.75">
      <c r="A183" s="22"/>
      <c r="B183" s="22"/>
      <c r="C183" s="26"/>
      <c r="D183" s="22"/>
      <c r="E183" s="27"/>
      <c r="F183" s="24"/>
      <c r="G183" s="24"/>
      <c r="H183" s="218"/>
      <c r="I183" s="218"/>
      <c r="J183" s="338"/>
      <c r="K183" s="218"/>
      <c r="DD183" s="80"/>
      <c r="DE183" s="80"/>
      <c r="DF183" s="80"/>
      <c r="DG183" s="80"/>
    </row>
    <row r="184" spans="1:111" s="25" customFormat="1" ht="12.75">
      <c r="A184" s="22"/>
      <c r="B184" s="22"/>
      <c r="C184" s="26"/>
      <c r="D184" s="22"/>
      <c r="E184" s="27"/>
      <c r="F184" s="24"/>
      <c r="G184" s="24"/>
      <c r="H184" s="218"/>
      <c r="I184" s="218"/>
      <c r="J184" s="338"/>
      <c r="K184" s="218"/>
      <c r="DD184" s="80"/>
      <c r="DE184" s="80"/>
      <c r="DF184" s="80"/>
      <c r="DG184" s="80"/>
    </row>
    <row r="185" spans="1:111" s="25" customFormat="1" ht="12.75">
      <c r="A185" s="22"/>
      <c r="B185" s="22"/>
      <c r="C185" s="26"/>
      <c r="D185" s="22"/>
      <c r="E185" s="27"/>
      <c r="F185" s="24"/>
      <c r="G185" s="24"/>
      <c r="H185" s="218"/>
      <c r="I185" s="218"/>
      <c r="J185" s="338"/>
      <c r="K185" s="218"/>
      <c r="DD185" s="80"/>
      <c r="DE185" s="80"/>
      <c r="DF185" s="80"/>
      <c r="DG185" s="80"/>
    </row>
    <row r="186" spans="1:111" s="25" customFormat="1" ht="12.75">
      <c r="A186" s="22"/>
      <c r="B186" s="22"/>
      <c r="C186" s="26"/>
      <c r="D186" s="22"/>
      <c r="E186" s="27"/>
      <c r="F186" s="24"/>
      <c r="G186" s="24"/>
      <c r="H186" s="218"/>
      <c r="I186" s="218"/>
      <c r="J186" s="338"/>
      <c r="K186" s="218"/>
      <c r="DD186" s="80"/>
      <c r="DE186" s="80"/>
      <c r="DF186" s="80"/>
      <c r="DG186" s="80"/>
    </row>
    <row r="187" spans="1:111" s="25" customFormat="1" ht="12.75">
      <c r="A187" s="22"/>
      <c r="B187" s="22"/>
      <c r="C187" s="26"/>
      <c r="D187" s="22"/>
      <c r="E187" s="27"/>
      <c r="F187" s="24"/>
      <c r="G187" s="24"/>
      <c r="H187" s="218"/>
      <c r="I187" s="218"/>
      <c r="J187" s="338"/>
      <c r="K187" s="218"/>
      <c r="DD187" s="80"/>
      <c r="DE187" s="80"/>
      <c r="DF187" s="80"/>
      <c r="DG187" s="80"/>
    </row>
    <row r="188" spans="1:111" s="25" customFormat="1" ht="12.75">
      <c r="A188" s="22"/>
      <c r="B188" s="22"/>
      <c r="C188" s="26"/>
      <c r="D188" s="22"/>
      <c r="E188" s="27"/>
      <c r="F188" s="24"/>
      <c r="G188" s="24"/>
      <c r="H188" s="218"/>
      <c r="I188" s="218"/>
      <c r="J188" s="338"/>
      <c r="K188" s="218"/>
      <c r="DD188" s="80"/>
      <c r="DE188" s="80"/>
      <c r="DF188" s="80"/>
      <c r="DG188" s="80"/>
    </row>
    <row r="189" spans="1:111" s="25" customFormat="1" ht="12.75">
      <c r="A189" s="22"/>
      <c r="B189" s="22"/>
      <c r="C189" s="26"/>
      <c r="D189" s="22"/>
      <c r="E189" s="27"/>
      <c r="F189" s="24"/>
      <c r="G189" s="24"/>
      <c r="H189" s="218"/>
      <c r="I189" s="218"/>
      <c r="J189" s="338"/>
      <c r="K189" s="218"/>
      <c r="DD189" s="80"/>
      <c r="DE189" s="80"/>
      <c r="DF189" s="80"/>
      <c r="DG189" s="80"/>
    </row>
    <row r="190" spans="1:111" s="25" customFormat="1" ht="12.75">
      <c r="A190" s="22"/>
      <c r="B190" s="22"/>
      <c r="C190" s="26"/>
      <c r="D190" s="22"/>
      <c r="E190" s="27"/>
      <c r="F190" s="24"/>
      <c r="G190" s="24"/>
      <c r="H190" s="218"/>
      <c r="I190" s="218"/>
      <c r="J190" s="338"/>
      <c r="K190" s="218"/>
      <c r="DD190" s="80"/>
      <c r="DE190" s="80"/>
      <c r="DF190" s="80"/>
      <c r="DG190" s="80"/>
    </row>
    <row r="191" spans="1:111" s="25" customFormat="1" ht="12.75">
      <c r="A191" s="22"/>
      <c r="B191" s="22"/>
      <c r="C191" s="26"/>
      <c r="D191" s="22"/>
      <c r="E191" s="27"/>
      <c r="F191" s="24"/>
      <c r="G191" s="24"/>
      <c r="H191" s="218"/>
      <c r="I191" s="218"/>
      <c r="J191" s="338"/>
      <c r="K191" s="218"/>
      <c r="DD191" s="80"/>
      <c r="DE191" s="80"/>
      <c r="DF191" s="80"/>
      <c r="DG191" s="80"/>
    </row>
    <row r="192" spans="1:111" s="25" customFormat="1" ht="12.75">
      <c r="A192" s="22"/>
      <c r="B192" s="22"/>
      <c r="C192" s="26"/>
      <c r="D192" s="22"/>
      <c r="E192" s="27"/>
      <c r="F192" s="24"/>
      <c r="G192" s="24"/>
      <c r="H192" s="218"/>
      <c r="I192" s="218"/>
      <c r="J192" s="338"/>
      <c r="K192" s="218"/>
      <c r="DD192" s="80"/>
      <c r="DE192" s="80"/>
      <c r="DF192" s="80"/>
      <c r="DG192" s="80"/>
    </row>
    <row r="193" spans="1:111" s="25" customFormat="1" ht="12.75">
      <c r="A193" s="22"/>
      <c r="B193" s="22"/>
      <c r="C193" s="26"/>
      <c r="D193" s="22"/>
      <c r="E193" s="27"/>
      <c r="F193" s="24"/>
      <c r="G193" s="24"/>
      <c r="H193" s="218"/>
      <c r="I193" s="218"/>
      <c r="J193" s="338"/>
      <c r="K193" s="218"/>
      <c r="DD193" s="80"/>
      <c r="DE193" s="80"/>
      <c r="DF193" s="80"/>
      <c r="DG193" s="80"/>
    </row>
    <row r="194" spans="1:111" s="25" customFormat="1" ht="12.75">
      <c r="A194" s="22"/>
      <c r="B194" s="22"/>
      <c r="C194" s="26"/>
      <c r="D194" s="22"/>
      <c r="E194" s="27"/>
      <c r="F194" s="24"/>
      <c r="G194" s="24"/>
      <c r="H194" s="218"/>
      <c r="I194" s="218"/>
      <c r="J194" s="338"/>
      <c r="K194" s="218"/>
      <c r="DD194" s="80"/>
      <c r="DE194" s="80"/>
      <c r="DF194" s="80"/>
      <c r="DG194" s="80"/>
    </row>
    <row r="195" spans="1:111" s="25" customFormat="1" ht="12.75">
      <c r="A195" s="22"/>
      <c r="B195" s="22"/>
      <c r="C195" s="26"/>
      <c r="D195" s="22"/>
      <c r="E195" s="27"/>
      <c r="F195" s="24"/>
      <c r="G195" s="24"/>
      <c r="H195" s="218"/>
      <c r="I195" s="218"/>
      <c r="J195" s="338"/>
      <c r="K195" s="218"/>
      <c r="DD195" s="80"/>
      <c r="DE195" s="80"/>
      <c r="DF195" s="80"/>
      <c r="DG195" s="80"/>
    </row>
    <row r="196" spans="1:111" s="25" customFormat="1" ht="12.75">
      <c r="A196" s="22"/>
      <c r="B196" s="22"/>
      <c r="C196" s="26"/>
      <c r="D196" s="22"/>
      <c r="E196" s="27"/>
      <c r="F196" s="24"/>
      <c r="G196" s="24"/>
      <c r="H196" s="218"/>
      <c r="I196" s="218"/>
      <c r="J196" s="338"/>
      <c r="K196" s="218"/>
      <c r="DD196" s="80"/>
      <c r="DE196" s="80"/>
      <c r="DF196" s="80"/>
      <c r="DG196" s="80"/>
    </row>
    <row r="197" spans="1:111" s="25" customFormat="1" ht="12.75">
      <c r="A197" s="22"/>
      <c r="B197" s="22"/>
      <c r="C197" s="26"/>
      <c r="D197" s="22"/>
      <c r="E197" s="27"/>
      <c r="F197" s="24"/>
      <c r="G197" s="24"/>
      <c r="H197" s="218"/>
      <c r="I197" s="218"/>
      <c r="J197" s="338"/>
      <c r="K197" s="218"/>
      <c r="DD197" s="80"/>
      <c r="DE197" s="80"/>
      <c r="DF197" s="80"/>
      <c r="DG197" s="80"/>
    </row>
    <row r="198" spans="1:111" s="25" customFormat="1" ht="12.75">
      <c r="A198" s="22"/>
      <c r="B198" s="22"/>
      <c r="C198" s="26"/>
      <c r="D198" s="22"/>
      <c r="E198" s="27"/>
      <c r="F198" s="24"/>
      <c r="G198" s="24"/>
      <c r="H198" s="218"/>
      <c r="I198" s="218"/>
      <c r="J198" s="338"/>
      <c r="K198" s="218"/>
      <c r="DD198" s="80"/>
      <c r="DE198" s="80"/>
      <c r="DF198" s="80"/>
      <c r="DG198" s="80"/>
    </row>
    <row r="199" spans="1:111" s="25" customFormat="1" ht="12.75">
      <c r="A199" s="22"/>
      <c r="B199" s="22"/>
      <c r="C199" s="26"/>
      <c r="D199" s="22"/>
      <c r="E199" s="27"/>
      <c r="F199" s="24"/>
      <c r="G199" s="24"/>
      <c r="H199" s="218"/>
      <c r="I199" s="218"/>
      <c r="J199" s="338"/>
      <c r="K199" s="218"/>
      <c r="DD199" s="80"/>
      <c r="DE199" s="80"/>
      <c r="DF199" s="80"/>
      <c r="DG199" s="80"/>
    </row>
    <row r="200" spans="1:111" s="25" customFormat="1" ht="12.75">
      <c r="A200" s="22"/>
      <c r="B200" s="22"/>
      <c r="C200" s="26"/>
      <c r="D200" s="22"/>
      <c r="E200" s="27"/>
      <c r="F200" s="24"/>
      <c r="G200" s="24"/>
      <c r="H200" s="218"/>
      <c r="I200" s="218"/>
      <c r="J200" s="338"/>
      <c r="K200" s="218"/>
      <c r="DD200" s="80"/>
      <c r="DE200" s="80"/>
      <c r="DF200" s="80"/>
      <c r="DG200" s="80"/>
    </row>
    <row r="201" spans="1:111" s="25" customFormat="1" ht="12.75">
      <c r="A201" s="22"/>
      <c r="B201" s="22"/>
      <c r="C201" s="26"/>
      <c r="D201" s="22"/>
      <c r="E201" s="27"/>
      <c r="F201" s="24"/>
      <c r="G201" s="24"/>
      <c r="H201" s="218"/>
      <c r="I201" s="218"/>
      <c r="J201" s="338"/>
      <c r="K201" s="218"/>
      <c r="DD201" s="80"/>
      <c r="DE201" s="80"/>
      <c r="DF201" s="80"/>
      <c r="DG201" s="80"/>
    </row>
    <row r="202" spans="1:111" s="25" customFormat="1" ht="12.75">
      <c r="A202" s="22"/>
      <c r="B202" s="22"/>
      <c r="C202" s="26"/>
      <c r="D202" s="22"/>
      <c r="E202" s="27"/>
      <c r="F202" s="24"/>
      <c r="G202" s="24"/>
      <c r="H202" s="218"/>
      <c r="I202" s="218"/>
      <c r="J202" s="338"/>
      <c r="K202" s="218"/>
      <c r="DD202" s="80"/>
      <c r="DE202" s="80"/>
      <c r="DF202" s="80"/>
      <c r="DG202" s="80"/>
    </row>
    <row r="203" spans="1:111" s="25" customFormat="1" ht="12.75">
      <c r="A203" s="22"/>
      <c r="B203" s="22"/>
      <c r="C203" s="26"/>
      <c r="D203" s="22"/>
      <c r="E203" s="27"/>
      <c r="F203" s="24"/>
      <c r="G203" s="24"/>
      <c r="H203" s="218"/>
      <c r="I203" s="218"/>
      <c r="J203" s="338"/>
      <c r="K203" s="218"/>
      <c r="DD203" s="80"/>
      <c r="DE203" s="80"/>
      <c r="DF203" s="80"/>
      <c r="DG203" s="80"/>
    </row>
    <row r="204" spans="1:111" s="25" customFormat="1" ht="12.75">
      <c r="A204" s="22"/>
      <c r="B204" s="22"/>
      <c r="C204" s="26"/>
      <c r="D204" s="22"/>
      <c r="E204" s="27"/>
      <c r="F204" s="24"/>
      <c r="G204" s="24"/>
      <c r="H204" s="218"/>
      <c r="I204" s="218"/>
      <c r="J204" s="338"/>
      <c r="K204" s="218"/>
      <c r="DD204" s="80"/>
      <c r="DE204" s="80"/>
      <c r="DF204" s="80"/>
      <c r="DG204" s="80"/>
    </row>
    <row r="205" spans="1:111" s="25" customFormat="1" ht="12.75">
      <c r="A205" s="22"/>
      <c r="B205" s="22"/>
      <c r="C205" s="26"/>
      <c r="D205" s="22"/>
      <c r="E205" s="27"/>
      <c r="F205" s="24"/>
      <c r="G205" s="24"/>
      <c r="H205" s="218"/>
      <c r="I205" s="218"/>
      <c r="J205" s="338"/>
      <c r="K205" s="218"/>
      <c r="DD205" s="80"/>
      <c r="DE205" s="80"/>
      <c r="DF205" s="80"/>
      <c r="DG205" s="80"/>
    </row>
    <row r="206" spans="1:111" s="25" customFormat="1" ht="12.75">
      <c r="A206" s="22"/>
      <c r="B206" s="22"/>
      <c r="C206" s="26"/>
      <c r="D206" s="22"/>
      <c r="E206" s="27"/>
      <c r="F206" s="24"/>
      <c r="G206" s="24"/>
      <c r="H206" s="218"/>
      <c r="I206" s="218"/>
      <c r="J206" s="338"/>
      <c r="K206" s="218"/>
      <c r="DD206" s="80"/>
      <c r="DE206" s="80"/>
      <c r="DF206" s="80"/>
      <c r="DG206" s="80"/>
    </row>
    <row r="207" spans="1:111" s="25" customFormat="1" ht="12.75">
      <c r="A207" s="22"/>
      <c r="B207" s="22"/>
      <c r="C207" s="26"/>
      <c r="D207" s="22"/>
      <c r="E207" s="27"/>
      <c r="F207" s="24"/>
      <c r="G207" s="24"/>
      <c r="H207" s="218"/>
      <c r="I207" s="218"/>
      <c r="J207" s="338"/>
      <c r="K207" s="218"/>
      <c r="DD207" s="80"/>
      <c r="DE207" s="80"/>
      <c r="DF207" s="80"/>
      <c r="DG207" s="80"/>
    </row>
    <row r="208" spans="1:111" s="25" customFormat="1" ht="12.75">
      <c r="A208" s="22"/>
      <c r="B208" s="22"/>
      <c r="C208" s="26"/>
      <c r="D208" s="22"/>
      <c r="E208" s="27"/>
      <c r="F208" s="24"/>
      <c r="G208" s="24"/>
      <c r="H208" s="218"/>
      <c r="I208" s="218"/>
      <c r="J208" s="338"/>
      <c r="K208" s="218"/>
      <c r="DD208" s="80"/>
      <c r="DE208" s="80"/>
      <c r="DF208" s="80"/>
      <c r="DG208" s="80"/>
    </row>
    <row r="209" spans="1:111" s="25" customFormat="1" ht="12.75">
      <c r="A209" s="22"/>
      <c r="B209" s="22"/>
      <c r="C209" s="26"/>
      <c r="D209" s="22"/>
      <c r="E209" s="27"/>
      <c r="F209" s="24"/>
      <c r="G209" s="24"/>
      <c r="H209" s="218"/>
      <c r="I209" s="218"/>
      <c r="J209" s="338"/>
      <c r="K209" s="218"/>
      <c r="DD209" s="80"/>
      <c r="DE209" s="80"/>
      <c r="DF209" s="80"/>
      <c r="DG209" s="80"/>
    </row>
    <row r="210" spans="1:111" s="25" customFormat="1" ht="12.75">
      <c r="A210" s="22"/>
      <c r="B210" s="22"/>
      <c r="C210" s="26"/>
      <c r="D210" s="22"/>
      <c r="E210" s="27"/>
      <c r="F210" s="24"/>
      <c r="G210" s="24"/>
      <c r="H210" s="218"/>
      <c r="I210" s="218"/>
      <c r="J210" s="338"/>
      <c r="K210" s="218"/>
      <c r="DD210" s="80"/>
      <c r="DE210" s="80"/>
      <c r="DF210" s="80"/>
      <c r="DG210" s="80"/>
    </row>
    <row r="211" spans="1:111" s="25" customFormat="1" ht="12.75">
      <c r="A211" s="22"/>
      <c r="B211" s="22"/>
      <c r="C211" s="26"/>
      <c r="D211" s="22"/>
      <c r="E211" s="27"/>
      <c r="F211" s="24"/>
      <c r="G211" s="24"/>
      <c r="H211" s="218"/>
      <c r="I211" s="218"/>
      <c r="J211" s="338"/>
      <c r="K211" s="218"/>
      <c r="DD211" s="80"/>
      <c r="DE211" s="80"/>
      <c r="DF211" s="80"/>
      <c r="DG211" s="80"/>
    </row>
    <row r="212" spans="1:111" s="25" customFormat="1" ht="12.75">
      <c r="A212" s="22"/>
      <c r="B212" s="22"/>
      <c r="C212" s="26"/>
      <c r="D212" s="22"/>
      <c r="E212" s="27"/>
      <c r="F212" s="24"/>
      <c r="G212" s="24"/>
      <c r="H212" s="218"/>
      <c r="I212" s="218"/>
      <c r="J212" s="338"/>
      <c r="K212" s="218"/>
      <c r="DD212" s="80"/>
      <c r="DE212" s="80"/>
      <c r="DF212" s="80"/>
      <c r="DG212" s="80"/>
    </row>
    <row r="213" spans="1:111" s="25" customFormat="1" ht="12.75">
      <c r="A213" s="22"/>
      <c r="B213" s="22"/>
      <c r="C213" s="26"/>
      <c r="D213" s="22"/>
      <c r="E213" s="27"/>
      <c r="F213" s="24"/>
      <c r="G213" s="24"/>
      <c r="H213" s="218"/>
      <c r="I213" s="218"/>
      <c r="J213" s="338"/>
      <c r="K213" s="218"/>
      <c r="DD213" s="80"/>
      <c r="DE213" s="80"/>
      <c r="DF213" s="80"/>
      <c r="DG213" s="80"/>
    </row>
    <row r="214" spans="1:111" s="25" customFormat="1" ht="12.75">
      <c r="A214" s="22"/>
      <c r="B214" s="22"/>
      <c r="C214" s="26"/>
      <c r="D214" s="22"/>
      <c r="E214" s="27"/>
      <c r="F214" s="24"/>
      <c r="G214" s="24"/>
      <c r="H214" s="218"/>
      <c r="I214" s="218"/>
      <c r="J214" s="338"/>
      <c r="K214" s="218"/>
      <c r="DD214" s="80"/>
      <c r="DE214" s="80"/>
      <c r="DF214" s="80"/>
      <c r="DG214" s="80"/>
    </row>
    <row r="215" spans="1:111" s="25" customFormat="1" ht="12.75">
      <c r="A215" s="22"/>
      <c r="B215" s="22"/>
      <c r="C215" s="26"/>
      <c r="D215" s="22"/>
      <c r="E215" s="27"/>
      <c r="F215" s="24"/>
      <c r="G215" s="24"/>
      <c r="H215" s="218"/>
      <c r="I215" s="218"/>
      <c r="J215" s="338"/>
      <c r="K215" s="218"/>
      <c r="DD215" s="80"/>
      <c r="DE215" s="80"/>
      <c r="DF215" s="80"/>
      <c r="DG215" s="80"/>
    </row>
    <row r="216" spans="1:111" s="25" customFormat="1" ht="12.75">
      <c r="A216" s="22"/>
      <c r="B216" s="22"/>
      <c r="C216" s="26"/>
      <c r="D216" s="22"/>
      <c r="E216" s="27"/>
      <c r="F216" s="24"/>
      <c r="G216" s="24"/>
      <c r="H216" s="218"/>
      <c r="I216" s="218"/>
      <c r="J216" s="338"/>
      <c r="K216" s="218"/>
      <c r="DD216" s="80"/>
      <c r="DE216" s="80"/>
      <c r="DF216" s="80"/>
      <c r="DG216" s="80"/>
    </row>
    <row r="217" spans="1:111" s="25" customFormat="1" ht="12.75">
      <c r="A217" s="22"/>
      <c r="B217" s="22"/>
      <c r="C217" s="26"/>
      <c r="D217" s="22"/>
      <c r="E217" s="27"/>
      <c r="F217" s="24"/>
      <c r="G217" s="24"/>
      <c r="H217" s="218"/>
      <c r="I217" s="218"/>
      <c r="J217" s="338"/>
      <c r="K217" s="218"/>
      <c r="DD217" s="80"/>
      <c r="DE217" s="80"/>
      <c r="DF217" s="80"/>
      <c r="DG217" s="80"/>
    </row>
    <row r="218" spans="1:111" s="25" customFormat="1" ht="12.75">
      <c r="A218" s="22"/>
      <c r="B218" s="22"/>
      <c r="C218" s="26"/>
      <c r="D218" s="22"/>
      <c r="E218" s="27"/>
      <c r="F218" s="24"/>
      <c r="G218" s="24"/>
      <c r="H218" s="218"/>
      <c r="I218" s="218"/>
      <c r="J218" s="338"/>
      <c r="K218" s="218"/>
      <c r="DD218" s="80"/>
      <c r="DE218" s="80"/>
      <c r="DF218" s="80"/>
      <c r="DG218" s="80"/>
    </row>
    <row r="219" spans="1:111" s="25" customFormat="1" ht="12.75">
      <c r="A219" s="22"/>
      <c r="B219" s="22"/>
      <c r="C219" s="26"/>
      <c r="D219" s="22"/>
      <c r="E219" s="27"/>
      <c r="F219" s="24"/>
      <c r="G219" s="24"/>
      <c r="H219" s="218"/>
      <c r="I219" s="218"/>
      <c r="J219" s="338"/>
      <c r="K219" s="218"/>
      <c r="DD219" s="80"/>
      <c r="DE219" s="80"/>
      <c r="DF219" s="80"/>
      <c r="DG219" s="80"/>
    </row>
    <row r="220" spans="1:111" s="25" customFormat="1" ht="12.75">
      <c r="A220" s="22"/>
      <c r="B220" s="22"/>
      <c r="C220" s="26"/>
      <c r="D220" s="22"/>
      <c r="E220" s="27"/>
      <c r="F220" s="24"/>
      <c r="G220" s="24"/>
      <c r="H220" s="218"/>
      <c r="I220" s="218"/>
      <c r="J220" s="338"/>
      <c r="K220" s="218"/>
      <c r="DD220" s="80"/>
      <c r="DE220" s="80"/>
      <c r="DF220" s="80"/>
      <c r="DG220" s="80"/>
    </row>
    <row r="221" spans="1:111" s="25" customFormat="1" ht="12.75">
      <c r="A221" s="22"/>
      <c r="B221" s="22"/>
      <c r="C221" s="26"/>
      <c r="D221" s="22"/>
      <c r="E221" s="27"/>
      <c r="F221" s="24"/>
      <c r="G221" s="24"/>
      <c r="H221" s="218"/>
      <c r="I221" s="218"/>
      <c r="J221" s="338"/>
      <c r="K221" s="218"/>
      <c r="DD221" s="80"/>
      <c r="DE221" s="80"/>
      <c r="DF221" s="80"/>
      <c r="DG221" s="80"/>
    </row>
    <row r="222" spans="1:111" s="25" customFormat="1" ht="12.75">
      <c r="A222" s="22"/>
      <c r="B222" s="22"/>
      <c r="C222" s="26"/>
      <c r="D222" s="22"/>
      <c r="E222" s="27"/>
      <c r="F222" s="24"/>
      <c r="G222" s="24"/>
      <c r="H222" s="218"/>
      <c r="I222" s="218"/>
      <c r="J222" s="338"/>
      <c r="K222" s="218"/>
      <c r="DD222" s="80"/>
      <c r="DE222" s="80"/>
      <c r="DF222" s="80"/>
      <c r="DG222" s="80"/>
    </row>
    <row r="223" spans="1:111" s="25" customFormat="1" ht="12.75">
      <c r="A223" s="22"/>
      <c r="B223" s="22"/>
      <c r="C223" s="26"/>
      <c r="D223" s="22"/>
      <c r="E223" s="27"/>
      <c r="F223" s="24"/>
      <c r="G223" s="24"/>
      <c r="H223" s="218"/>
      <c r="I223" s="218"/>
      <c r="J223" s="338"/>
      <c r="K223" s="218"/>
      <c r="DD223" s="80"/>
      <c r="DE223" s="80"/>
      <c r="DF223" s="80"/>
      <c r="DG223" s="80"/>
    </row>
    <row r="224" spans="1:111" s="25" customFormat="1" ht="12.75">
      <c r="A224" s="22"/>
      <c r="B224" s="22"/>
      <c r="C224" s="26"/>
      <c r="D224" s="22"/>
      <c r="E224" s="27"/>
      <c r="F224" s="24"/>
      <c r="G224" s="24"/>
      <c r="H224" s="218"/>
      <c r="I224" s="218"/>
      <c r="J224" s="338"/>
      <c r="K224" s="218"/>
      <c r="DD224" s="80"/>
      <c r="DE224" s="80"/>
      <c r="DF224" s="80"/>
      <c r="DG224" s="80"/>
    </row>
    <row r="225" spans="1:111" s="25" customFormat="1" ht="12.75">
      <c r="A225" s="22"/>
      <c r="B225" s="22"/>
      <c r="C225" s="26"/>
      <c r="D225" s="22"/>
      <c r="E225" s="27"/>
      <c r="F225" s="24"/>
      <c r="G225" s="24"/>
      <c r="H225" s="218"/>
      <c r="I225" s="218"/>
      <c r="J225" s="338"/>
      <c r="K225" s="218"/>
      <c r="DD225" s="80"/>
      <c r="DE225" s="80"/>
      <c r="DF225" s="80"/>
      <c r="DG225" s="80"/>
    </row>
    <row r="226" spans="1:111" s="25" customFormat="1" ht="12.75">
      <c r="A226" s="22"/>
      <c r="B226" s="22"/>
      <c r="C226" s="26"/>
      <c r="D226" s="22"/>
      <c r="E226" s="27"/>
      <c r="F226" s="24"/>
      <c r="G226" s="24"/>
      <c r="H226" s="218"/>
      <c r="I226" s="218"/>
      <c r="J226" s="338"/>
      <c r="K226" s="218"/>
      <c r="DD226" s="80"/>
      <c r="DE226" s="80"/>
      <c r="DF226" s="80"/>
      <c r="DG226" s="80"/>
    </row>
    <row r="227" spans="1:111" s="25" customFormat="1" ht="12.75">
      <c r="A227" s="22"/>
      <c r="B227" s="22"/>
      <c r="C227" s="26"/>
      <c r="D227" s="22"/>
      <c r="E227" s="27"/>
      <c r="F227" s="24"/>
      <c r="G227" s="24"/>
      <c r="H227" s="218"/>
      <c r="I227" s="218"/>
      <c r="J227" s="338"/>
      <c r="K227" s="218"/>
      <c r="DD227" s="80"/>
      <c r="DE227" s="80"/>
      <c r="DF227" s="80"/>
      <c r="DG227" s="80"/>
    </row>
    <row r="228" spans="1:111" s="25" customFormat="1" ht="12.75">
      <c r="A228" s="22"/>
      <c r="B228" s="22"/>
      <c r="C228" s="26"/>
      <c r="D228" s="22"/>
      <c r="E228" s="27"/>
      <c r="F228" s="24"/>
      <c r="G228" s="24"/>
      <c r="H228" s="218"/>
      <c r="I228" s="218"/>
      <c r="J228" s="338"/>
      <c r="K228" s="218"/>
      <c r="DD228" s="80"/>
      <c r="DE228" s="80"/>
      <c r="DF228" s="80"/>
      <c r="DG228" s="80"/>
    </row>
    <row r="229" spans="1:111" s="25" customFormat="1" ht="12.75">
      <c r="A229" s="22"/>
      <c r="B229" s="22"/>
      <c r="C229" s="26"/>
      <c r="D229" s="22"/>
      <c r="E229" s="27"/>
      <c r="F229" s="24"/>
      <c r="G229" s="24"/>
      <c r="H229" s="218"/>
      <c r="I229" s="218"/>
      <c r="J229" s="338"/>
      <c r="K229" s="218"/>
      <c r="DD229" s="80"/>
      <c r="DE229" s="80"/>
      <c r="DF229" s="80"/>
      <c r="DG229" s="80"/>
    </row>
    <row r="230" spans="1:111" s="25" customFormat="1" ht="12.75">
      <c r="A230" s="22"/>
      <c r="B230" s="22"/>
      <c r="C230" s="26"/>
      <c r="D230" s="22"/>
      <c r="E230" s="27"/>
      <c r="F230" s="24"/>
      <c r="G230" s="24"/>
      <c r="H230" s="218"/>
      <c r="I230" s="218"/>
      <c r="J230" s="338"/>
      <c r="K230" s="218"/>
      <c r="DD230" s="80"/>
      <c r="DE230" s="80"/>
      <c r="DF230" s="80"/>
      <c r="DG230" s="80"/>
    </row>
    <row r="231" spans="1:111" s="25" customFormat="1" ht="12.75">
      <c r="A231" s="22"/>
      <c r="B231" s="22"/>
      <c r="C231" s="26"/>
      <c r="D231" s="22"/>
      <c r="E231" s="27"/>
      <c r="F231" s="24"/>
      <c r="G231" s="24"/>
      <c r="H231" s="218"/>
      <c r="I231" s="218"/>
      <c r="J231" s="338"/>
      <c r="K231" s="218"/>
      <c r="DD231" s="80"/>
      <c r="DE231" s="80"/>
      <c r="DF231" s="80"/>
      <c r="DG231" s="80"/>
    </row>
    <row r="232" spans="1:111" s="25" customFormat="1" ht="12.75">
      <c r="A232" s="22"/>
      <c r="B232" s="22"/>
      <c r="C232" s="26"/>
      <c r="D232" s="22"/>
      <c r="E232" s="27"/>
      <c r="F232" s="24"/>
      <c r="G232" s="24"/>
      <c r="H232" s="218"/>
      <c r="I232" s="218"/>
      <c r="J232" s="338"/>
      <c r="K232" s="218"/>
      <c r="DD232" s="80"/>
      <c r="DE232" s="80"/>
      <c r="DF232" s="80"/>
      <c r="DG232" s="80"/>
    </row>
    <row r="233" spans="1:111" s="25" customFormat="1" ht="12.75">
      <c r="A233" s="22"/>
      <c r="B233" s="22"/>
      <c r="C233" s="26"/>
      <c r="D233" s="22"/>
      <c r="E233" s="27"/>
      <c r="F233" s="24"/>
      <c r="G233" s="24"/>
      <c r="H233" s="218"/>
      <c r="I233" s="218"/>
      <c r="J233" s="338"/>
      <c r="K233" s="218"/>
      <c r="DD233" s="80"/>
      <c r="DE233" s="80"/>
      <c r="DF233" s="80"/>
      <c r="DG233" s="80"/>
    </row>
    <row r="234" spans="1:111" s="25" customFormat="1" ht="12.75">
      <c r="A234" s="22"/>
      <c r="B234" s="22"/>
      <c r="C234" s="26"/>
      <c r="D234" s="22"/>
      <c r="E234" s="27"/>
      <c r="F234" s="24"/>
      <c r="G234" s="24"/>
      <c r="H234" s="218"/>
      <c r="I234" s="218"/>
      <c r="J234" s="338"/>
      <c r="K234" s="218"/>
      <c r="DD234" s="80"/>
      <c r="DE234" s="80"/>
      <c r="DF234" s="80"/>
      <c r="DG234" s="80"/>
    </row>
    <row r="235" spans="1:111" s="25" customFormat="1" ht="12.75">
      <c r="A235" s="22"/>
      <c r="B235" s="22"/>
      <c r="C235" s="26"/>
      <c r="D235" s="22"/>
      <c r="E235" s="27"/>
      <c r="F235" s="24"/>
      <c r="G235" s="24"/>
      <c r="H235" s="218"/>
      <c r="I235" s="218"/>
      <c r="J235" s="338"/>
      <c r="K235" s="218"/>
      <c r="DD235" s="80"/>
      <c r="DE235" s="80"/>
      <c r="DF235" s="80"/>
      <c r="DG235" s="80"/>
    </row>
    <row r="236" spans="1:111" s="25" customFormat="1" ht="12.75">
      <c r="A236" s="22"/>
      <c r="B236" s="22"/>
      <c r="C236" s="26"/>
      <c r="D236" s="22"/>
      <c r="E236" s="27"/>
      <c r="F236" s="24"/>
      <c r="G236" s="24"/>
      <c r="H236" s="218"/>
      <c r="I236" s="218"/>
      <c r="J236" s="338"/>
      <c r="K236" s="218"/>
      <c r="DD236" s="80"/>
      <c r="DE236" s="80"/>
      <c r="DF236" s="80"/>
      <c r="DG236" s="80"/>
    </row>
    <row r="237" spans="1:111" s="25" customFormat="1" ht="12.75">
      <c r="A237" s="22"/>
      <c r="B237" s="22"/>
      <c r="C237" s="26"/>
      <c r="D237" s="22"/>
      <c r="E237" s="27"/>
      <c r="F237" s="24"/>
      <c r="G237" s="24"/>
      <c r="H237" s="218"/>
      <c r="I237" s="218"/>
      <c r="J237" s="338"/>
      <c r="K237" s="218"/>
      <c r="DD237" s="80"/>
      <c r="DE237" s="80"/>
      <c r="DF237" s="80"/>
      <c r="DG237" s="80"/>
    </row>
    <row r="238" spans="1:111" s="25" customFormat="1" ht="12.75">
      <c r="A238" s="22"/>
      <c r="B238" s="22"/>
      <c r="C238" s="26"/>
      <c r="D238" s="22"/>
      <c r="E238" s="27"/>
      <c r="F238" s="24"/>
      <c r="G238" s="24"/>
      <c r="H238" s="218"/>
      <c r="I238" s="218"/>
      <c r="J238" s="338"/>
      <c r="K238" s="218"/>
      <c r="DD238" s="80"/>
      <c r="DE238" s="80"/>
      <c r="DF238" s="80"/>
      <c r="DG238" s="80"/>
    </row>
    <row r="239" spans="1:111" s="25" customFormat="1" ht="12.75">
      <c r="A239" s="22"/>
      <c r="B239" s="22"/>
      <c r="C239" s="26"/>
      <c r="D239" s="22"/>
      <c r="E239" s="27"/>
      <c r="F239" s="24"/>
      <c r="G239" s="24"/>
      <c r="H239" s="218"/>
      <c r="I239" s="218"/>
      <c r="J239" s="338"/>
      <c r="K239" s="218"/>
      <c r="DD239" s="80"/>
      <c r="DE239" s="80"/>
      <c r="DF239" s="80"/>
      <c r="DG239" s="80"/>
    </row>
    <row r="240" spans="1:111" s="25" customFormat="1" ht="12.75">
      <c r="A240" s="22"/>
      <c r="B240" s="22"/>
      <c r="C240" s="26"/>
      <c r="D240" s="22"/>
      <c r="E240" s="27"/>
      <c r="F240" s="24"/>
      <c r="G240" s="24"/>
      <c r="H240" s="218"/>
      <c r="I240" s="218"/>
      <c r="J240" s="338"/>
      <c r="K240" s="218"/>
      <c r="DD240" s="80"/>
      <c r="DE240" s="80"/>
      <c r="DF240" s="80"/>
      <c r="DG240" s="80"/>
    </row>
    <row r="241" spans="1:111" s="25" customFormat="1" ht="12.75">
      <c r="A241" s="22"/>
      <c r="B241" s="22"/>
      <c r="C241" s="26"/>
      <c r="D241" s="22"/>
      <c r="E241" s="27"/>
      <c r="F241" s="24"/>
      <c r="G241" s="24"/>
      <c r="H241" s="218"/>
      <c r="I241" s="218"/>
      <c r="J241" s="338"/>
      <c r="K241" s="218"/>
      <c r="DD241" s="80"/>
      <c r="DE241" s="80"/>
      <c r="DF241" s="80"/>
      <c r="DG241" s="80"/>
    </row>
    <row r="242" spans="1:111" s="25" customFormat="1" ht="12.75">
      <c r="A242" s="22"/>
      <c r="B242" s="22"/>
      <c r="C242" s="26"/>
      <c r="D242" s="22"/>
      <c r="E242" s="27"/>
      <c r="F242" s="24"/>
      <c r="G242" s="24"/>
      <c r="H242" s="218"/>
      <c r="I242" s="218"/>
      <c r="J242" s="338"/>
      <c r="K242" s="218"/>
      <c r="DD242" s="80"/>
      <c r="DE242" s="80"/>
      <c r="DF242" s="80"/>
      <c r="DG242" s="80"/>
    </row>
    <row r="243" spans="1:111" s="25" customFormat="1" ht="12.75">
      <c r="A243" s="22"/>
      <c r="B243" s="22"/>
      <c r="C243" s="26"/>
      <c r="D243" s="22"/>
      <c r="E243" s="27"/>
      <c r="F243" s="24"/>
      <c r="G243" s="24"/>
      <c r="H243" s="218"/>
      <c r="I243" s="218"/>
      <c r="J243" s="338"/>
      <c r="K243" s="218"/>
      <c r="DD243" s="80"/>
      <c r="DE243" s="80"/>
      <c r="DF243" s="80"/>
      <c r="DG243" s="80"/>
    </row>
    <row r="244" spans="1:111" s="25" customFormat="1" ht="12.75">
      <c r="A244" s="22"/>
      <c r="B244" s="22"/>
      <c r="C244" s="26"/>
      <c r="D244" s="22"/>
      <c r="E244" s="27"/>
      <c r="F244" s="24"/>
      <c r="G244" s="24"/>
      <c r="H244" s="218"/>
      <c r="I244" s="218"/>
      <c r="J244" s="338"/>
      <c r="K244" s="218"/>
      <c r="DD244" s="80"/>
      <c r="DE244" s="80"/>
      <c r="DF244" s="80"/>
      <c r="DG244" s="80"/>
    </row>
    <row r="245" spans="1:111" s="25" customFormat="1" ht="12.75">
      <c r="A245" s="22"/>
      <c r="B245" s="22"/>
      <c r="C245" s="26"/>
      <c r="D245" s="22"/>
      <c r="E245" s="27"/>
      <c r="F245" s="24"/>
      <c r="G245" s="24"/>
      <c r="H245" s="218"/>
      <c r="I245" s="218"/>
      <c r="J245" s="338"/>
      <c r="K245" s="218"/>
      <c r="DD245" s="80"/>
      <c r="DE245" s="80"/>
      <c r="DF245" s="80"/>
      <c r="DG245" s="80"/>
    </row>
    <row r="246" spans="1:111" s="25" customFormat="1" ht="12.75">
      <c r="A246" s="22"/>
      <c r="B246" s="22"/>
      <c r="C246" s="26"/>
      <c r="D246" s="22"/>
      <c r="E246" s="27"/>
      <c r="F246" s="24"/>
      <c r="G246" s="24"/>
      <c r="H246" s="218"/>
      <c r="I246" s="218"/>
      <c r="J246" s="338"/>
      <c r="K246" s="218"/>
      <c r="DD246" s="80"/>
      <c r="DE246" s="80"/>
      <c r="DF246" s="80"/>
      <c r="DG246" s="80"/>
    </row>
    <row r="247" spans="1:111" s="25" customFormat="1" ht="12.75">
      <c r="A247" s="22"/>
      <c r="B247" s="22"/>
      <c r="C247" s="26"/>
      <c r="D247" s="22"/>
      <c r="E247" s="27"/>
      <c r="F247" s="24"/>
      <c r="G247" s="24"/>
      <c r="H247" s="218"/>
      <c r="I247" s="218"/>
      <c r="J247" s="338"/>
      <c r="K247" s="218"/>
      <c r="DD247" s="80"/>
      <c r="DE247" s="80"/>
      <c r="DF247" s="80"/>
      <c r="DG247" s="80"/>
    </row>
    <row r="248" spans="1:111" s="25" customFormat="1" ht="12.75">
      <c r="A248" s="22"/>
      <c r="B248" s="22"/>
      <c r="C248" s="26"/>
      <c r="D248" s="22"/>
      <c r="E248" s="27"/>
      <c r="F248" s="24"/>
      <c r="G248" s="24"/>
      <c r="H248" s="218"/>
      <c r="I248" s="218"/>
      <c r="J248" s="338"/>
      <c r="K248" s="218"/>
      <c r="DD248" s="80"/>
      <c r="DE248" s="80"/>
      <c r="DF248" s="80"/>
      <c r="DG248" s="80"/>
    </row>
    <row r="249" spans="1:111" s="25" customFormat="1" ht="12.75">
      <c r="A249" s="22"/>
      <c r="B249" s="22"/>
      <c r="C249" s="26"/>
      <c r="D249" s="22"/>
      <c r="E249" s="27"/>
      <c r="F249" s="24"/>
      <c r="G249" s="24"/>
      <c r="H249" s="218"/>
      <c r="I249" s="218"/>
      <c r="J249" s="338"/>
      <c r="K249" s="218"/>
      <c r="DD249" s="80"/>
      <c r="DE249" s="80"/>
      <c r="DF249" s="80"/>
      <c r="DG249" s="80"/>
    </row>
    <row r="250" spans="1:111" s="25" customFormat="1" ht="12.75">
      <c r="A250" s="22"/>
      <c r="B250" s="22"/>
      <c r="C250" s="26"/>
      <c r="D250" s="22"/>
      <c r="E250" s="27"/>
      <c r="F250" s="24"/>
      <c r="G250" s="24"/>
      <c r="H250" s="218"/>
      <c r="I250" s="218"/>
      <c r="J250" s="338"/>
      <c r="K250" s="218"/>
      <c r="DD250" s="80"/>
      <c r="DE250" s="80"/>
      <c r="DF250" s="80"/>
      <c r="DG250" s="80"/>
    </row>
    <row r="251" spans="1:111" s="25" customFormat="1" ht="12.75">
      <c r="A251" s="22"/>
      <c r="B251" s="22"/>
      <c r="C251" s="26"/>
      <c r="D251" s="22"/>
      <c r="E251" s="27"/>
      <c r="F251" s="24"/>
      <c r="G251" s="24"/>
      <c r="H251" s="218"/>
      <c r="I251" s="218"/>
      <c r="J251" s="338"/>
      <c r="K251" s="218"/>
      <c r="DD251" s="80"/>
      <c r="DE251" s="80"/>
      <c r="DF251" s="80"/>
      <c r="DG251" s="80"/>
    </row>
    <row r="252" spans="1:111" s="25" customFormat="1" ht="12.75">
      <c r="A252" s="22"/>
      <c r="B252" s="22"/>
      <c r="C252" s="26"/>
      <c r="D252" s="22"/>
      <c r="E252" s="27"/>
      <c r="F252" s="24"/>
      <c r="G252" s="24"/>
      <c r="H252" s="218"/>
      <c r="I252" s="218"/>
      <c r="J252" s="338"/>
      <c r="K252" s="218"/>
      <c r="DD252" s="80"/>
      <c r="DE252" s="80"/>
      <c r="DF252" s="80"/>
      <c r="DG252" s="80"/>
    </row>
    <row r="253" spans="1:111" s="25" customFormat="1" ht="12.75">
      <c r="A253" s="22"/>
      <c r="B253" s="22"/>
      <c r="C253" s="26"/>
      <c r="D253" s="22"/>
      <c r="E253" s="27"/>
      <c r="F253" s="24"/>
      <c r="G253" s="24"/>
      <c r="H253" s="218"/>
      <c r="I253" s="218"/>
      <c r="J253" s="338"/>
      <c r="K253" s="218"/>
      <c r="DD253" s="80"/>
      <c r="DE253" s="80"/>
      <c r="DF253" s="80"/>
      <c r="DG253" s="80"/>
    </row>
    <row r="254" spans="1:111" s="25" customFormat="1" ht="12.75">
      <c r="A254" s="22"/>
      <c r="B254" s="22"/>
      <c r="C254" s="26"/>
      <c r="D254" s="22"/>
      <c r="E254" s="27"/>
      <c r="F254" s="24"/>
      <c r="G254" s="24"/>
      <c r="H254" s="218"/>
      <c r="I254" s="218"/>
      <c r="J254" s="338"/>
      <c r="K254" s="218"/>
      <c r="DD254" s="80"/>
      <c r="DE254" s="80"/>
      <c r="DF254" s="80"/>
      <c r="DG254" s="80"/>
    </row>
    <row r="255" spans="1:111" s="25" customFormat="1" ht="12.75">
      <c r="A255" s="22"/>
      <c r="B255" s="22"/>
      <c r="C255" s="26"/>
      <c r="D255" s="22"/>
      <c r="E255" s="27"/>
      <c r="F255" s="24"/>
      <c r="G255" s="24"/>
      <c r="H255" s="218"/>
      <c r="I255" s="218"/>
      <c r="J255" s="338"/>
      <c r="K255" s="218"/>
      <c r="DD255" s="80"/>
      <c r="DE255" s="80"/>
      <c r="DF255" s="80"/>
      <c r="DG255" s="80"/>
    </row>
    <row r="256" spans="1:111" s="25" customFormat="1" ht="12.75">
      <c r="A256" s="22"/>
      <c r="B256" s="22"/>
      <c r="C256" s="26"/>
      <c r="D256" s="22"/>
      <c r="E256" s="27"/>
      <c r="F256" s="24"/>
      <c r="G256" s="24"/>
      <c r="H256" s="218"/>
      <c r="I256" s="218"/>
      <c r="J256" s="338"/>
      <c r="K256" s="218"/>
      <c r="DD256" s="80"/>
      <c r="DE256" s="80"/>
      <c r="DF256" s="80"/>
      <c r="DG256" s="80"/>
    </row>
    <row r="257" spans="1:111" s="25" customFormat="1" ht="12.75">
      <c r="A257" s="22"/>
      <c r="B257" s="22"/>
      <c r="C257" s="26"/>
      <c r="D257" s="22"/>
      <c r="E257" s="27"/>
      <c r="F257" s="24"/>
      <c r="G257" s="24"/>
      <c r="H257" s="218"/>
      <c r="I257" s="218"/>
      <c r="J257" s="338"/>
      <c r="K257" s="218"/>
      <c r="DD257" s="80"/>
      <c r="DE257" s="80"/>
      <c r="DF257" s="80"/>
      <c r="DG257" s="80"/>
    </row>
    <row r="258" spans="1:111" s="25" customFormat="1" ht="12.75">
      <c r="A258" s="22"/>
      <c r="B258" s="22"/>
      <c r="C258" s="26"/>
      <c r="D258" s="22"/>
      <c r="E258" s="27"/>
      <c r="F258" s="24"/>
      <c r="G258" s="24"/>
      <c r="H258" s="218"/>
      <c r="I258" s="218"/>
      <c r="J258" s="338"/>
      <c r="K258" s="218"/>
      <c r="DD258" s="80"/>
      <c r="DE258" s="80"/>
      <c r="DF258" s="80"/>
      <c r="DG258" s="80"/>
    </row>
    <row r="259" spans="1:111" s="25" customFormat="1" ht="12.75">
      <c r="A259" s="22"/>
      <c r="B259" s="22"/>
      <c r="C259" s="26"/>
      <c r="D259" s="22"/>
      <c r="E259" s="27"/>
      <c r="F259" s="24"/>
      <c r="G259" s="24"/>
      <c r="H259" s="218"/>
      <c r="I259" s="218"/>
      <c r="J259" s="338"/>
      <c r="K259" s="218"/>
      <c r="DD259" s="80"/>
      <c r="DE259" s="80"/>
      <c r="DF259" s="80"/>
      <c r="DG259" s="80"/>
    </row>
    <row r="260" spans="1:111" s="25" customFormat="1" ht="12.75">
      <c r="A260" s="22"/>
      <c r="B260" s="22"/>
      <c r="C260" s="26"/>
      <c r="D260" s="22"/>
      <c r="E260" s="27"/>
      <c r="F260" s="24"/>
      <c r="G260" s="24"/>
      <c r="H260" s="218"/>
      <c r="I260" s="218"/>
      <c r="J260" s="338"/>
      <c r="K260" s="218"/>
      <c r="DD260" s="80"/>
      <c r="DE260" s="80"/>
      <c r="DF260" s="80"/>
      <c r="DG260" s="80"/>
    </row>
    <row r="261" spans="1:111" s="25" customFormat="1" ht="12.75">
      <c r="A261" s="22"/>
      <c r="B261" s="22"/>
      <c r="C261" s="26"/>
      <c r="D261" s="22"/>
      <c r="E261" s="27"/>
      <c r="F261" s="24"/>
      <c r="G261" s="24"/>
      <c r="H261" s="218"/>
      <c r="I261" s="218"/>
      <c r="J261" s="338"/>
      <c r="K261" s="218"/>
      <c r="DD261" s="80"/>
      <c r="DE261" s="80"/>
      <c r="DF261" s="80"/>
      <c r="DG261" s="80"/>
    </row>
    <row r="262" spans="1:111" s="25" customFormat="1" ht="12.75">
      <c r="A262" s="22"/>
      <c r="B262" s="22"/>
      <c r="C262" s="26"/>
      <c r="D262" s="22"/>
      <c r="E262" s="27"/>
      <c r="F262" s="24"/>
      <c r="G262" s="24"/>
      <c r="H262" s="218"/>
      <c r="I262" s="218"/>
      <c r="J262" s="338"/>
      <c r="K262" s="218"/>
      <c r="DD262" s="80"/>
      <c r="DE262" s="80"/>
      <c r="DF262" s="80"/>
      <c r="DG262" s="80"/>
    </row>
    <row r="263" spans="1:111" s="25" customFormat="1" ht="12.75">
      <c r="A263" s="22"/>
      <c r="B263" s="22"/>
      <c r="C263" s="26"/>
      <c r="D263" s="22"/>
      <c r="E263" s="27"/>
      <c r="F263" s="24"/>
      <c r="G263" s="24"/>
      <c r="H263" s="218"/>
      <c r="I263" s="218"/>
      <c r="J263" s="338"/>
      <c r="K263" s="218"/>
      <c r="DD263" s="80"/>
      <c r="DE263" s="80"/>
      <c r="DF263" s="80"/>
      <c r="DG263" s="80"/>
    </row>
    <row r="264" spans="1:111" s="25" customFormat="1" ht="12.75">
      <c r="A264" s="22"/>
      <c r="B264" s="22"/>
      <c r="C264" s="26"/>
      <c r="D264" s="22"/>
      <c r="E264" s="27"/>
      <c r="F264" s="24"/>
      <c r="G264" s="24"/>
      <c r="H264" s="218"/>
      <c r="I264" s="218"/>
      <c r="J264" s="338"/>
      <c r="K264" s="218"/>
      <c r="DD264" s="80"/>
      <c r="DE264" s="80"/>
      <c r="DF264" s="80"/>
      <c r="DG264" s="80"/>
    </row>
    <row r="265" spans="1:111" s="25" customFormat="1" ht="12.75">
      <c r="A265" s="22"/>
      <c r="B265" s="22"/>
      <c r="C265" s="26"/>
      <c r="D265" s="22"/>
      <c r="E265" s="27"/>
      <c r="F265" s="24"/>
      <c r="G265" s="24"/>
      <c r="H265" s="218"/>
      <c r="I265" s="218"/>
      <c r="J265" s="338"/>
      <c r="K265" s="218"/>
      <c r="DD265" s="80"/>
      <c r="DE265" s="80"/>
      <c r="DF265" s="80"/>
      <c r="DG265" s="80"/>
    </row>
    <row r="266" spans="1:111" s="25" customFormat="1" ht="12.75">
      <c r="A266" s="22"/>
      <c r="B266" s="22"/>
      <c r="C266" s="26"/>
      <c r="D266" s="22"/>
      <c r="E266" s="27"/>
      <c r="F266" s="24"/>
      <c r="G266" s="24"/>
      <c r="H266" s="218"/>
      <c r="I266" s="218"/>
      <c r="J266" s="338"/>
      <c r="K266" s="218"/>
      <c r="DD266" s="80"/>
      <c r="DE266" s="80"/>
      <c r="DF266" s="80"/>
      <c r="DG266" s="80"/>
    </row>
    <row r="267" spans="1:111" s="25" customFormat="1" ht="12.75">
      <c r="A267" s="22"/>
      <c r="B267" s="22"/>
      <c r="C267" s="26"/>
      <c r="D267" s="22"/>
      <c r="E267" s="27"/>
      <c r="F267" s="24"/>
      <c r="G267" s="24"/>
      <c r="H267" s="218"/>
      <c r="I267" s="218"/>
      <c r="J267" s="338"/>
      <c r="K267" s="218"/>
      <c r="DD267" s="80"/>
      <c r="DE267" s="80"/>
      <c r="DF267" s="80"/>
      <c r="DG267" s="80"/>
    </row>
    <row r="268" spans="1:111" s="25" customFormat="1" ht="12.75">
      <c r="A268" s="22"/>
      <c r="B268" s="22"/>
      <c r="C268" s="26"/>
      <c r="D268" s="22"/>
      <c r="E268" s="27"/>
      <c r="F268" s="24"/>
      <c r="G268" s="24"/>
      <c r="H268" s="218"/>
      <c r="I268" s="218"/>
      <c r="J268" s="338"/>
      <c r="K268" s="218"/>
      <c r="DD268" s="80"/>
      <c r="DE268" s="80"/>
      <c r="DF268" s="80"/>
      <c r="DG268" s="80"/>
    </row>
    <row r="269" spans="1:111" s="25" customFormat="1" ht="12.75">
      <c r="A269" s="22"/>
      <c r="B269" s="22"/>
      <c r="C269" s="26"/>
      <c r="D269" s="22"/>
      <c r="E269" s="27"/>
      <c r="F269" s="24"/>
      <c r="G269" s="24"/>
      <c r="H269" s="218"/>
      <c r="I269" s="218"/>
      <c r="J269" s="338"/>
      <c r="K269" s="218"/>
      <c r="DD269" s="80"/>
      <c r="DE269" s="80"/>
      <c r="DF269" s="80"/>
      <c r="DG269" s="80"/>
    </row>
    <row r="270" spans="1:111" s="25" customFormat="1" ht="12.75">
      <c r="A270" s="22"/>
      <c r="B270" s="22"/>
      <c r="C270" s="26"/>
      <c r="D270" s="22"/>
      <c r="E270" s="27"/>
      <c r="F270" s="24"/>
      <c r="G270" s="24"/>
      <c r="H270" s="218"/>
      <c r="I270" s="218"/>
      <c r="J270" s="338"/>
      <c r="K270" s="218"/>
      <c r="DD270" s="80"/>
      <c r="DE270" s="80"/>
      <c r="DF270" s="80"/>
      <c r="DG270" s="80"/>
    </row>
    <row r="271" spans="1:111" s="25" customFormat="1" ht="12.75">
      <c r="A271" s="22"/>
      <c r="B271" s="22"/>
      <c r="C271" s="26"/>
      <c r="D271" s="22"/>
      <c r="E271" s="27"/>
      <c r="F271" s="24"/>
      <c r="G271" s="24"/>
      <c r="H271" s="218"/>
      <c r="I271" s="218"/>
      <c r="J271" s="338"/>
      <c r="K271" s="218"/>
      <c r="DD271" s="80"/>
      <c r="DE271" s="80"/>
      <c r="DF271" s="80"/>
      <c r="DG271" s="80"/>
    </row>
    <row r="272" spans="1:111" s="25" customFormat="1" ht="12.75">
      <c r="A272" s="22"/>
      <c r="B272" s="22"/>
      <c r="C272" s="26"/>
      <c r="D272" s="22"/>
      <c r="E272" s="27"/>
      <c r="F272" s="24"/>
      <c r="G272" s="24"/>
      <c r="H272" s="218"/>
      <c r="I272" s="218"/>
      <c r="J272" s="338"/>
      <c r="K272" s="218"/>
      <c r="DD272" s="80"/>
      <c r="DE272" s="80"/>
      <c r="DF272" s="80"/>
      <c r="DG272" s="80"/>
    </row>
    <row r="273" spans="1:111" s="25" customFormat="1" ht="12.75">
      <c r="A273" s="22"/>
      <c r="B273" s="22"/>
      <c r="C273" s="26"/>
      <c r="D273" s="22"/>
      <c r="E273" s="27"/>
      <c r="F273" s="24"/>
      <c r="G273" s="24"/>
      <c r="H273" s="218"/>
      <c r="I273" s="218"/>
      <c r="J273" s="338"/>
      <c r="K273" s="218"/>
      <c r="DD273" s="80"/>
      <c r="DE273" s="80"/>
      <c r="DF273" s="80"/>
      <c r="DG273" s="80"/>
    </row>
    <row r="274" spans="1:111" s="25" customFormat="1" ht="12.75">
      <c r="A274" s="22"/>
      <c r="B274" s="22"/>
      <c r="C274" s="26"/>
      <c r="D274" s="22"/>
      <c r="E274" s="27"/>
      <c r="F274" s="24"/>
      <c r="G274" s="24"/>
      <c r="H274" s="218"/>
      <c r="I274" s="218"/>
      <c r="J274" s="338"/>
      <c r="K274" s="218"/>
      <c r="DD274" s="80"/>
      <c r="DE274" s="80"/>
      <c r="DF274" s="80"/>
      <c r="DG274" s="80"/>
    </row>
    <row r="275" spans="1:111" s="25" customFormat="1" ht="12.75">
      <c r="A275" s="22"/>
      <c r="B275" s="22"/>
      <c r="C275" s="26"/>
      <c r="D275" s="22"/>
      <c r="E275" s="27"/>
      <c r="F275" s="24"/>
      <c r="G275" s="24"/>
      <c r="H275" s="218"/>
      <c r="I275" s="218"/>
      <c r="J275" s="338"/>
      <c r="K275" s="218"/>
      <c r="DD275" s="80"/>
      <c r="DE275" s="80"/>
      <c r="DF275" s="80"/>
      <c r="DG275" s="80"/>
    </row>
    <row r="276" spans="1:111" s="25" customFormat="1" ht="12.75">
      <c r="A276" s="22"/>
      <c r="B276" s="22"/>
      <c r="C276" s="26"/>
      <c r="D276" s="22"/>
      <c r="E276" s="27"/>
      <c r="F276" s="24"/>
      <c r="G276" s="24"/>
      <c r="H276" s="218"/>
      <c r="I276" s="218"/>
      <c r="J276" s="338"/>
      <c r="K276" s="218"/>
      <c r="DD276" s="80"/>
      <c r="DE276" s="80"/>
      <c r="DF276" s="80"/>
      <c r="DG276" s="80"/>
    </row>
    <row r="277" spans="1:111" s="25" customFormat="1" ht="12.75">
      <c r="A277" s="22"/>
      <c r="B277" s="22"/>
      <c r="C277" s="26"/>
      <c r="D277" s="22"/>
      <c r="E277" s="27"/>
      <c r="F277" s="24"/>
      <c r="G277" s="24"/>
      <c r="H277" s="218"/>
      <c r="I277" s="218"/>
      <c r="J277" s="338"/>
      <c r="K277" s="218"/>
      <c r="DD277" s="80"/>
      <c r="DE277" s="80"/>
      <c r="DF277" s="80"/>
      <c r="DG277" s="80"/>
    </row>
    <row r="278" spans="1:111" s="25" customFormat="1" ht="12.75">
      <c r="A278" s="22"/>
      <c r="B278" s="22"/>
      <c r="C278" s="26"/>
      <c r="D278" s="22"/>
      <c r="E278" s="27"/>
      <c r="F278" s="24"/>
      <c r="G278" s="24"/>
      <c r="H278" s="218"/>
      <c r="I278" s="218"/>
      <c r="J278" s="338"/>
      <c r="K278" s="218"/>
      <c r="DD278" s="80"/>
      <c r="DE278" s="80"/>
      <c r="DF278" s="80"/>
      <c r="DG278" s="80"/>
    </row>
    <row r="279" spans="1:111" s="25" customFormat="1" ht="12.75">
      <c r="A279" s="22"/>
      <c r="B279" s="22"/>
      <c r="C279" s="26"/>
      <c r="D279" s="22"/>
      <c r="E279" s="27"/>
      <c r="F279" s="24"/>
      <c r="G279" s="24"/>
      <c r="H279" s="218"/>
      <c r="I279" s="218"/>
      <c r="J279" s="338"/>
      <c r="K279" s="218"/>
      <c r="DD279" s="80"/>
      <c r="DE279" s="80"/>
      <c r="DF279" s="80"/>
      <c r="DG279" s="80"/>
    </row>
    <row r="280" spans="1:111" s="25" customFormat="1" ht="12.75">
      <c r="A280" s="22"/>
      <c r="B280" s="22"/>
      <c r="C280" s="26"/>
      <c r="D280" s="22"/>
      <c r="E280" s="27"/>
      <c r="F280" s="24"/>
      <c r="G280" s="24"/>
      <c r="H280" s="218"/>
      <c r="I280" s="218"/>
      <c r="J280" s="338"/>
      <c r="K280" s="218"/>
      <c r="DD280" s="80"/>
      <c r="DE280" s="80"/>
      <c r="DF280" s="80"/>
      <c r="DG280" s="80"/>
    </row>
    <row r="281" spans="1:111" s="25" customFormat="1" ht="12.75">
      <c r="A281" s="22"/>
      <c r="B281" s="22"/>
      <c r="C281" s="26"/>
      <c r="D281" s="22"/>
      <c r="E281" s="27"/>
      <c r="F281" s="24"/>
      <c r="G281" s="24"/>
      <c r="H281" s="218"/>
      <c r="I281" s="218"/>
      <c r="J281" s="338"/>
      <c r="K281" s="218"/>
      <c r="DD281" s="80"/>
      <c r="DE281" s="80"/>
      <c r="DF281" s="80"/>
      <c r="DG281" s="80"/>
    </row>
    <row r="282" spans="1:111" s="25" customFormat="1" ht="12.75">
      <c r="A282" s="22"/>
      <c r="B282" s="22"/>
      <c r="C282" s="26"/>
      <c r="D282" s="22"/>
      <c r="E282" s="27"/>
      <c r="F282" s="24"/>
      <c r="G282" s="24"/>
      <c r="H282" s="218"/>
      <c r="I282" s="218"/>
      <c r="J282" s="338"/>
      <c r="K282" s="218"/>
      <c r="DD282" s="80"/>
      <c r="DE282" s="80"/>
      <c r="DF282" s="80"/>
      <c r="DG282" s="80"/>
    </row>
    <row r="283" spans="1:111" s="25" customFormat="1" ht="12.75">
      <c r="A283" s="22"/>
      <c r="B283" s="22"/>
      <c r="C283" s="26"/>
      <c r="D283" s="22"/>
      <c r="E283" s="27"/>
      <c r="F283" s="24"/>
      <c r="G283" s="24"/>
      <c r="H283" s="218"/>
      <c r="I283" s="218"/>
      <c r="J283" s="338"/>
      <c r="K283" s="218"/>
      <c r="DD283" s="80"/>
      <c r="DE283" s="80"/>
      <c r="DF283" s="80"/>
      <c r="DG283" s="80"/>
    </row>
    <row r="284" spans="1:111" s="25" customFormat="1" ht="12.75">
      <c r="A284" s="22"/>
      <c r="B284" s="22"/>
      <c r="C284" s="26"/>
      <c r="D284" s="22"/>
      <c r="E284" s="27"/>
      <c r="F284" s="24"/>
      <c r="G284" s="24"/>
      <c r="H284" s="218"/>
      <c r="I284" s="218"/>
      <c r="J284" s="338"/>
      <c r="K284" s="218"/>
      <c r="DD284" s="80"/>
      <c r="DE284" s="80"/>
      <c r="DF284" s="80"/>
      <c r="DG284" s="80"/>
    </row>
    <row r="285" spans="1:111" s="25" customFormat="1" ht="12.75">
      <c r="A285" s="22"/>
      <c r="B285" s="22"/>
      <c r="C285" s="26"/>
      <c r="D285" s="22"/>
      <c r="E285" s="27"/>
      <c r="F285" s="24"/>
      <c r="G285" s="24"/>
      <c r="H285" s="218"/>
      <c r="I285" s="218"/>
      <c r="J285" s="338"/>
      <c r="K285" s="218"/>
      <c r="DD285" s="80"/>
      <c r="DE285" s="80"/>
      <c r="DF285" s="80"/>
      <c r="DG285" s="80"/>
    </row>
    <row r="286" spans="1:111" s="25" customFormat="1" ht="12.75">
      <c r="A286" s="22"/>
      <c r="B286" s="22"/>
      <c r="C286" s="26"/>
      <c r="D286" s="22"/>
      <c r="E286" s="27"/>
      <c r="F286" s="24"/>
      <c r="G286" s="24"/>
      <c r="H286" s="218"/>
      <c r="I286" s="218"/>
      <c r="J286" s="338"/>
      <c r="K286" s="218"/>
      <c r="DD286" s="80"/>
      <c r="DE286" s="80"/>
      <c r="DF286" s="80"/>
      <c r="DG286" s="80"/>
    </row>
    <row r="287" spans="1:111" s="25" customFormat="1" ht="12.75">
      <c r="A287" s="22"/>
      <c r="B287" s="22"/>
      <c r="C287" s="26"/>
      <c r="D287" s="22"/>
      <c r="E287" s="27"/>
      <c r="F287" s="24"/>
      <c r="G287" s="24"/>
      <c r="H287" s="218"/>
      <c r="I287" s="218"/>
      <c r="J287" s="338"/>
      <c r="K287" s="218"/>
      <c r="DD287" s="80"/>
      <c r="DE287" s="80"/>
      <c r="DF287" s="80"/>
      <c r="DG287" s="80"/>
    </row>
    <row r="288" spans="1:111" s="25" customFormat="1" ht="12.75">
      <c r="A288" s="22"/>
      <c r="B288" s="22"/>
      <c r="C288" s="26"/>
      <c r="D288" s="22"/>
      <c r="E288" s="27"/>
      <c r="F288" s="24"/>
      <c r="G288" s="24"/>
      <c r="H288" s="218"/>
      <c r="I288" s="218"/>
      <c r="J288" s="338"/>
      <c r="K288" s="218"/>
      <c r="DD288" s="80"/>
      <c r="DE288" s="80"/>
      <c r="DF288" s="80"/>
      <c r="DG288" s="80"/>
    </row>
    <row r="289" spans="1:111" s="25" customFormat="1" ht="12.75">
      <c r="A289" s="22"/>
      <c r="B289" s="22"/>
      <c r="C289" s="26"/>
      <c r="D289" s="22"/>
      <c r="E289" s="27"/>
      <c r="F289" s="24"/>
      <c r="G289" s="24"/>
      <c r="H289" s="218"/>
      <c r="I289" s="218"/>
      <c r="J289" s="338"/>
      <c r="K289" s="218"/>
      <c r="DD289" s="80"/>
      <c r="DE289" s="80"/>
      <c r="DF289" s="80"/>
      <c r="DG289" s="80"/>
    </row>
    <row r="290" spans="1:111" s="25" customFormat="1" ht="12.75">
      <c r="A290" s="22"/>
      <c r="B290" s="22"/>
      <c r="C290" s="26"/>
      <c r="D290" s="22"/>
      <c r="E290" s="27"/>
      <c r="F290" s="24"/>
      <c r="G290" s="24"/>
      <c r="H290" s="218"/>
      <c r="I290" s="218"/>
      <c r="J290" s="338"/>
      <c r="K290" s="218"/>
      <c r="DD290" s="80"/>
      <c r="DE290" s="80"/>
      <c r="DF290" s="80"/>
      <c r="DG290" s="80"/>
    </row>
    <row r="291" spans="1:111" s="25" customFormat="1" ht="12.75">
      <c r="A291" s="22"/>
      <c r="B291" s="22"/>
      <c r="C291" s="26"/>
      <c r="D291" s="22"/>
      <c r="E291" s="27"/>
      <c r="F291" s="24"/>
      <c r="G291" s="24"/>
      <c r="H291" s="218"/>
      <c r="I291" s="218"/>
      <c r="J291" s="338"/>
      <c r="K291" s="218"/>
      <c r="DD291" s="80"/>
      <c r="DE291" s="80"/>
      <c r="DF291" s="80"/>
      <c r="DG291" s="80"/>
    </row>
    <row r="292" spans="1:111" s="25" customFormat="1" ht="12.75">
      <c r="A292" s="22"/>
      <c r="B292" s="22"/>
      <c r="C292" s="26"/>
      <c r="D292" s="22"/>
      <c r="E292" s="27"/>
      <c r="F292" s="24"/>
      <c r="G292" s="24"/>
      <c r="H292" s="218"/>
      <c r="I292" s="218"/>
      <c r="J292" s="338"/>
      <c r="K292" s="218"/>
      <c r="DD292" s="80"/>
      <c r="DE292" s="80"/>
      <c r="DF292" s="80"/>
      <c r="DG292" s="80"/>
    </row>
    <row r="293" spans="1:111" s="25" customFormat="1" ht="12.75">
      <c r="A293" s="22"/>
      <c r="B293" s="22"/>
      <c r="C293" s="26"/>
      <c r="D293" s="22"/>
      <c r="E293" s="27"/>
      <c r="F293" s="24"/>
      <c r="G293" s="24"/>
      <c r="H293" s="218"/>
      <c r="I293" s="218"/>
      <c r="J293" s="338"/>
      <c r="K293" s="218"/>
      <c r="DD293" s="80"/>
      <c r="DE293" s="80"/>
      <c r="DF293" s="80"/>
      <c r="DG293" s="80"/>
    </row>
    <row r="294" spans="1:111" s="25" customFormat="1" ht="12.75">
      <c r="A294" s="22"/>
      <c r="B294" s="22"/>
      <c r="C294" s="26"/>
      <c r="D294" s="22"/>
      <c r="E294" s="27"/>
      <c r="F294" s="24"/>
      <c r="G294" s="24"/>
      <c r="H294" s="218"/>
      <c r="I294" s="218"/>
      <c r="J294" s="338"/>
      <c r="K294" s="218"/>
      <c r="DD294" s="80"/>
      <c r="DE294" s="80"/>
      <c r="DF294" s="80"/>
      <c r="DG294" s="80"/>
    </row>
    <row r="295" spans="1:111" s="25" customFormat="1" ht="12.75">
      <c r="A295" s="22"/>
      <c r="B295" s="22"/>
      <c r="C295" s="26"/>
      <c r="D295" s="22"/>
      <c r="E295" s="27"/>
      <c r="F295" s="24"/>
      <c r="G295" s="24"/>
      <c r="H295" s="218"/>
      <c r="I295" s="218"/>
      <c r="J295" s="338"/>
      <c r="K295" s="218"/>
      <c r="DD295" s="80"/>
      <c r="DE295" s="80"/>
      <c r="DF295" s="80"/>
      <c r="DG295" s="80"/>
    </row>
    <row r="296" spans="1:111" s="25" customFormat="1" ht="12.75">
      <c r="A296" s="22"/>
      <c r="B296" s="22"/>
      <c r="C296" s="26"/>
      <c r="D296" s="22"/>
      <c r="E296" s="27"/>
      <c r="F296" s="24"/>
      <c r="G296" s="24"/>
      <c r="H296" s="218"/>
      <c r="I296" s="218"/>
      <c r="J296" s="338"/>
      <c r="K296" s="218"/>
      <c r="DD296" s="80"/>
      <c r="DE296" s="80"/>
      <c r="DF296" s="80"/>
      <c r="DG296" s="80"/>
    </row>
    <row r="297" spans="1:111" s="25" customFormat="1" ht="12.75">
      <c r="A297" s="22"/>
      <c r="B297" s="22"/>
      <c r="C297" s="26"/>
      <c r="D297" s="22"/>
      <c r="E297" s="27"/>
      <c r="F297" s="24"/>
      <c r="G297" s="24"/>
      <c r="H297" s="218"/>
      <c r="I297" s="218"/>
      <c r="J297" s="338"/>
      <c r="K297" s="218"/>
      <c r="DD297" s="80"/>
      <c r="DE297" s="80"/>
      <c r="DF297" s="80"/>
      <c r="DG297" s="80"/>
    </row>
    <row r="298" spans="1:111" s="25" customFormat="1" ht="12.75">
      <c r="A298" s="22"/>
      <c r="B298" s="22"/>
      <c r="C298" s="26"/>
      <c r="D298" s="22"/>
      <c r="E298" s="27"/>
      <c r="F298" s="24"/>
      <c r="G298" s="24"/>
      <c r="H298" s="218"/>
      <c r="I298" s="218"/>
      <c r="J298" s="338"/>
      <c r="K298" s="218"/>
      <c r="DD298" s="80"/>
      <c r="DE298" s="80"/>
      <c r="DF298" s="80"/>
      <c r="DG298" s="80"/>
    </row>
    <row r="299" spans="1:111" s="25" customFormat="1" ht="12.75">
      <c r="A299" s="22"/>
      <c r="B299" s="22"/>
      <c r="C299" s="26"/>
      <c r="D299" s="22"/>
      <c r="E299" s="27"/>
      <c r="F299" s="24"/>
      <c r="G299" s="24"/>
      <c r="H299" s="218"/>
      <c r="I299" s="218"/>
      <c r="J299" s="338"/>
      <c r="K299" s="218"/>
      <c r="DD299" s="80"/>
      <c r="DE299" s="80"/>
      <c r="DF299" s="80"/>
      <c r="DG299" s="80"/>
    </row>
    <row r="300" spans="1:111" s="25" customFormat="1" ht="12.75">
      <c r="A300" s="22"/>
      <c r="B300" s="22"/>
      <c r="C300" s="26"/>
      <c r="D300" s="22"/>
      <c r="E300" s="27"/>
      <c r="F300" s="24"/>
      <c r="G300" s="24"/>
      <c r="H300" s="218"/>
      <c r="I300" s="218"/>
      <c r="J300" s="338"/>
      <c r="K300" s="218"/>
      <c r="DD300" s="80"/>
      <c r="DE300" s="80"/>
      <c r="DF300" s="80"/>
      <c r="DG300" s="80"/>
    </row>
    <row r="301" spans="1:111" s="25" customFormat="1" ht="12.75">
      <c r="A301" s="22"/>
      <c r="B301" s="22"/>
      <c r="C301" s="26"/>
      <c r="D301" s="22"/>
      <c r="E301" s="27"/>
      <c r="F301" s="24"/>
      <c r="G301" s="24"/>
      <c r="H301" s="218"/>
      <c r="I301" s="218"/>
      <c r="J301" s="338"/>
      <c r="K301" s="218"/>
      <c r="DD301" s="80"/>
      <c r="DE301" s="80"/>
      <c r="DF301" s="80"/>
      <c r="DG301" s="80"/>
    </row>
    <row r="302" spans="1:111" s="25" customFormat="1" ht="12.75">
      <c r="A302" s="22"/>
      <c r="B302" s="22"/>
      <c r="C302" s="26"/>
      <c r="D302" s="22"/>
      <c r="E302" s="27"/>
      <c r="F302" s="24"/>
      <c r="G302" s="24"/>
      <c r="H302" s="218"/>
      <c r="I302" s="218"/>
      <c r="J302" s="338"/>
      <c r="K302" s="218"/>
      <c r="DD302" s="80"/>
      <c r="DE302" s="80"/>
      <c r="DF302" s="80"/>
      <c r="DG302" s="80"/>
    </row>
    <row r="303" spans="1:111" s="25" customFormat="1" ht="12.75">
      <c r="A303" s="22"/>
      <c r="B303" s="22"/>
      <c r="C303" s="26"/>
      <c r="D303" s="22"/>
      <c r="E303" s="27"/>
      <c r="F303" s="24"/>
      <c r="G303" s="24"/>
      <c r="H303" s="218"/>
      <c r="I303" s="218"/>
      <c r="J303" s="338"/>
      <c r="K303" s="218"/>
      <c r="DD303" s="80"/>
      <c r="DE303" s="80"/>
      <c r="DF303" s="80"/>
      <c r="DG303" s="80"/>
    </row>
    <row r="304" spans="1:111" s="25" customFormat="1" ht="12.75">
      <c r="A304" s="22"/>
      <c r="B304" s="22"/>
      <c r="C304" s="26"/>
      <c r="D304" s="22"/>
      <c r="E304" s="27"/>
      <c r="F304" s="24"/>
      <c r="G304" s="24"/>
      <c r="H304" s="218"/>
      <c r="I304" s="218"/>
      <c r="J304" s="338"/>
      <c r="K304" s="218"/>
      <c r="DD304" s="80"/>
      <c r="DE304" s="80"/>
      <c r="DF304" s="80"/>
      <c r="DG304" s="80"/>
    </row>
    <row r="305" spans="1:111" s="25" customFormat="1" ht="12.75">
      <c r="A305" s="22"/>
      <c r="B305" s="22"/>
      <c r="C305" s="26"/>
      <c r="D305" s="22"/>
      <c r="E305" s="27"/>
      <c r="F305" s="24"/>
      <c r="G305" s="24"/>
      <c r="H305" s="218"/>
      <c r="I305" s="218"/>
      <c r="J305" s="338"/>
      <c r="K305" s="218"/>
      <c r="DD305" s="80"/>
      <c r="DE305" s="80"/>
      <c r="DF305" s="80"/>
      <c r="DG305" s="80"/>
    </row>
    <row r="306" spans="1:111" s="25" customFormat="1" ht="12.75">
      <c r="A306" s="22"/>
      <c r="B306" s="22"/>
      <c r="C306" s="26"/>
      <c r="D306" s="22"/>
      <c r="E306" s="27"/>
      <c r="F306" s="24"/>
      <c r="G306" s="24"/>
      <c r="H306" s="218"/>
      <c r="I306" s="218"/>
      <c r="J306" s="338"/>
      <c r="K306" s="218"/>
      <c r="DD306" s="80"/>
      <c r="DE306" s="80"/>
      <c r="DF306" s="80"/>
      <c r="DG306" s="80"/>
    </row>
    <row r="307" spans="1:111" s="25" customFormat="1" ht="12.75">
      <c r="A307" s="22"/>
      <c r="B307" s="22"/>
      <c r="C307" s="26"/>
      <c r="D307" s="22"/>
      <c r="E307" s="27"/>
      <c r="F307" s="24"/>
      <c r="G307" s="24"/>
      <c r="H307" s="218"/>
      <c r="I307" s="218"/>
      <c r="J307" s="338"/>
      <c r="K307" s="218"/>
      <c r="DD307" s="80"/>
      <c r="DE307" s="80"/>
      <c r="DF307" s="80"/>
      <c r="DG307" s="80"/>
    </row>
    <row r="308" spans="1:111" s="25" customFormat="1" ht="12.75">
      <c r="A308" s="22"/>
      <c r="B308" s="22"/>
      <c r="C308" s="26"/>
      <c r="D308" s="22"/>
      <c r="E308" s="27"/>
      <c r="F308" s="24"/>
      <c r="G308" s="24"/>
      <c r="H308" s="218"/>
      <c r="I308" s="218"/>
      <c r="J308" s="338"/>
      <c r="K308" s="218"/>
      <c r="DD308" s="80"/>
      <c r="DE308" s="80"/>
      <c r="DF308" s="80"/>
      <c r="DG308" s="80"/>
    </row>
    <row r="309" spans="1:111" s="25" customFormat="1" ht="12.75">
      <c r="A309" s="22"/>
      <c r="B309" s="22"/>
      <c r="C309" s="26"/>
      <c r="D309" s="22"/>
      <c r="E309" s="27"/>
      <c r="F309" s="24"/>
      <c r="G309" s="24"/>
      <c r="H309" s="218"/>
      <c r="I309" s="218"/>
      <c r="J309" s="338"/>
      <c r="K309" s="218"/>
      <c r="DD309" s="80"/>
      <c r="DE309" s="80"/>
      <c r="DF309" s="80"/>
      <c r="DG309" s="80"/>
    </row>
    <row r="310" spans="1:111" s="25" customFormat="1" ht="12.75">
      <c r="A310" s="22"/>
      <c r="B310" s="22"/>
      <c r="C310" s="26"/>
      <c r="D310" s="22"/>
      <c r="E310" s="27"/>
      <c r="F310" s="24"/>
      <c r="G310" s="24"/>
      <c r="H310" s="218"/>
      <c r="I310" s="218"/>
      <c r="J310" s="338"/>
      <c r="K310" s="218"/>
      <c r="DD310" s="80"/>
      <c r="DE310" s="80"/>
      <c r="DF310" s="80"/>
      <c r="DG310" s="80"/>
    </row>
    <row r="311" spans="1:111" s="25" customFormat="1" ht="12.75">
      <c r="A311" s="22"/>
      <c r="B311" s="22"/>
      <c r="C311" s="26"/>
      <c r="D311" s="22"/>
      <c r="E311" s="27"/>
      <c r="F311" s="24"/>
      <c r="G311" s="24"/>
      <c r="H311" s="218"/>
      <c r="I311" s="218"/>
      <c r="J311" s="338"/>
      <c r="K311" s="218"/>
      <c r="DD311" s="80"/>
      <c r="DE311" s="80"/>
      <c r="DF311" s="80"/>
      <c r="DG311" s="80"/>
    </row>
    <row r="312" spans="1:111" s="25" customFormat="1" ht="12.75">
      <c r="A312" s="22"/>
      <c r="B312" s="22"/>
      <c r="C312" s="26"/>
      <c r="D312" s="22"/>
      <c r="E312" s="27"/>
      <c r="F312" s="24"/>
      <c r="G312" s="24"/>
      <c r="H312" s="218"/>
      <c r="I312" s="218"/>
      <c r="J312" s="338"/>
      <c r="K312" s="218"/>
      <c r="DD312" s="80"/>
      <c r="DE312" s="80"/>
      <c r="DF312" s="80"/>
      <c r="DG312" s="80"/>
    </row>
    <row r="313" spans="1:111" s="25" customFormat="1" ht="12.75">
      <c r="A313" s="22"/>
      <c r="B313" s="22"/>
      <c r="C313" s="26"/>
      <c r="D313" s="22"/>
      <c r="E313" s="27"/>
      <c r="F313" s="24"/>
      <c r="G313" s="24"/>
      <c r="H313" s="218"/>
      <c r="I313" s="218"/>
      <c r="J313" s="338"/>
      <c r="K313" s="218"/>
      <c r="DD313" s="80"/>
      <c r="DE313" s="80"/>
      <c r="DF313" s="80"/>
      <c r="DG313" s="80"/>
    </row>
    <row r="314" spans="1:111" s="25" customFormat="1" ht="12.75">
      <c r="A314" s="22"/>
      <c r="B314" s="22"/>
      <c r="C314" s="26"/>
      <c r="D314" s="22"/>
      <c r="E314" s="27"/>
      <c r="F314" s="24"/>
      <c r="G314" s="24"/>
      <c r="H314" s="218"/>
      <c r="I314" s="218"/>
      <c r="J314" s="338"/>
      <c r="K314" s="218"/>
      <c r="DD314" s="80"/>
      <c r="DE314" s="80"/>
      <c r="DF314" s="80"/>
      <c r="DG314" s="80"/>
    </row>
    <row r="315" spans="1:111" s="25" customFormat="1" ht="12.75">
      <c r="A315" s="22"/>
      <c r="B315" s="22"/>
      <c r="C315" s="26"/>
      <c r="D315" s="22"/>
      <c r="E315" s="27"/>
      <c r="F315" s="24"/>
      <c r="G315" s="24"/>
      <c r="H315" s="218"/>
      <c r="I315" s="218"/>
      <c r="J315" s="338"/>
      <c r="K315" s="218"/>
      <c r="DD315" s="80"/>
      <c r="DE315" s="80"/>
      <c r="DF315" s="80"/>
      <c r="DG315" s="80"/>
    </row>
    <row r="316" spans="1:111" s="25" customFormat="1" ht="12.75">
      <c r="A316" s="22"/>
      <c r="B316" s="22"/>
      <c r="C316" s="26"/>
      <c r="D316" s="22"/>
      <c r="E316" s="27"/>
      <c r="F316" s="24"/>
      <c r="G316" s="24"/>
      <c r="H316" s="218"/>
      <c r="I316" s="218"/>
      <c r="J316" s="338"/>
      <c r="K316" s="218"/>
      <c r="DD316" s="80"/>
      <c r="DE316" s="80"/>
      <c r="DF316" s="80"/>
      <c r="DG316" s="80"/>
    </row>
    <row r="317" spans="1:111" s="25" customFormat="1" ht="12.75">
      <c r="A317" s="22"/>
      <c r="B317" s="22"/>
      <c r="C317" s="26"/>
      <c r="D317" s="22"/>
      <c r="E317" s="27"/>
      <c r="F317" s="24"/>
      <c r="G317" s="24"/>
      <c r="H317" s="218"/>
      <c r="I317" s="218"/>
      <c r="J317" s="338"/>
      <c r="K317" s="218"/>
      <c r="DD317" s="80"/>
      <c r="DE317" s="80"/>
      <c r="DF317" s="80"/>
      <c r="DG317" s="80"/>
    </row>
    <row r="318" spans="1:111" s="25" customFormat="1" ht="12.75">
      <c r="A318" s="22"/>
      <c r="B318" s="22"/>
      <c r="C318" s="26"/>
      <c r="D318" s="22"/>
      <c r="E318" s="27"/>
      <c r="F318" s="24"/>
      <c r="G318" s="24"/>
      <c r="H318" s="218"/>
      <c r="I318" s="218"/>
      <c r="J318" s="338"/>
      <c r="K318" s="218"/>
      <c r="DD318" s="80"/>
      <c r="DE318" s="80"/>
      <c r="DF318" s="80"/>
      <c r="DG318" s="80"/>
    </row>
    <row r="319" spans="1:111" s="25" customFormat="1" ht="12.75">
      <c r="A319" s="22"/>
      <c r="B319" s="22"/>
      <c r="C319" s="26"/>
      <c r="D319" s="22"/>
      <c r="E319" s="27"/>
      <c r="F319" s="24"/>
      <c r="G319" s="24"/>
      <c r="H319" s="218"/>
      <c r="I319" s="218"/>
      <c r="J319" s="338"/>
      <c r="K319" s="218"/>
      <c r="DD319" s="80"/>
      <c r="DE319" s="80"/>
      <c r="DF319" s="80"/>
      <c r="DG319" s="80"/>
    </row>
    <row r="320" spans="1:111" s="25" customFormat="1" ht="12.75">
      <c r="A320" s="22"/>
      <c r="B320" s="22"/>
      <c r="C320" s="26"/>
      <c r="D320" s="22"/>
      <c r="E320" s="27"/>
      <c r="F320" s="24"/>
      <c r="G320" s="24"/>
      <c r="H320" s="218"/>
      <c r="I320" s="218"/>
      <c r="J320" s="338"/>
      <c r="K320" s="218"/>
      <c r="DD320" s="80"/>
      <c r="DE320" s="80"/>
      <c r="DF320" s="80"/>
      <c r="DG320" s="80"/>
    </row>
    <row r="321" spans="1:111" s="25" customFormat="1" ht="12.75">
      <c r="A321" s="22"/>
      <c r="B321" s="22"/>
      <c r="C321" s="26"/>
      <c r="D321" s="22"/>
      <c r="E321" s="27"/>
      <c r="F321" s="24"/>
      <c r="G321" s="24"/>
      <c r="H321" s="218"/>
      <c r="I321" s="218"/>
      <c r="J321" s="338"/>
      <c r="K321" s="218"/>
      <c r="DD321" s="80"/>
      <c r="DE321" s="80"/>
      <c r="DF321" s="80"/>
      <c r="DG321" s="80"/>
    </row>
    <row r="322" spans="1:111" s="25" customFormat="1" ht="12.75">
      <c r="A322" s="22"/>
      <c r="B322" s="22"/>
      <c r="C322" s="26"/>
      <c r="D322" s="22"/>
      <c r="E322" s="27"/>
      <c r="F322" s="24"/>
      <c r="G322" s="24"/>
      <c r="H322" s="218"/>
      <c r="I322" s="218"/>
      <c r="J322" s="338"/>
      <c r="K322" s="218"/>
      <c r="DD322" s="80"/>
      <c r="DE322" s="80"/>
      <c r="DF322" s="80"/>
      <c r="DG322" s="80"/>
    </row>
    <row r="323" spans="1:111" s="25" customFormat="1" ht="12.75">
      <c r="A323" s="22"/>
      <c r="B323" s="22"/>
      <c r="C323" s="26"/>
      <c r="D323" s="22"/>
      <c r="E323" s="27"/>
      <c r="F323" s="24"/>
      <c r="G323" s="24"/>
      <c r="H323" s="218"/>
      <c r="I323" s="218"/>
      <c r="J323" s="338"/>
      <c r="K323" s="218"/>
      <c r="DD323" s="80"/>
      <c r="DE323" s="80"/>
      <c r="DF323" s="80"/>
      <c r="DG323" s="80"/>
    </row>
    <row r="324" spans="1:111" s="25" customFormat="1" ht="12.75">
      <c r="A324" s="22"/>
      <c r="B324" s="22"/>
      <c r="C324" s="26"/>
      <c r="D324" s="22"/>
      <c r="E324" s="27"/>
      <c r="F324" s="24"/>
      <c r="G324" s="24"/>
      <c r="H324" s="218"/>
      <c r="I324" s="218"/>
      <c r="J324" s="338"/>
      <c r="K324" s="218"/>
      <c r="DD324" s="80"/>
      <c r="DE324" s="80"/>
      <c r="DF324" s="80"/>
      <c r="DG324" s="80"/>
    </row>
    <row r="325" spans="1:111" s="25" customFormat="1" ht="12.75">
      <c r="A325" s="22"/>
      <c r="B325" s="22"/>
      <c r="C325" s="26"/>
      <c r="D325" s="22"/>
      <c r="E325" s="27"/>
      <c r="F325" s="24"/>
      <c r="G325" s="24"/>
      <c r="H325" s="218"/>
      <c r="I325" s="218"/>
      <c r="J325" s="338"/>
      <c r="K325" s="218"/>
      <c r="DD325" s="80"/>
      <c r="DE325" s="80"/>
      <c r="DF325" s="80"/>
      <c r="DG325" s="80"/>
    </row>
    <row r="326" spans="1:111" s="25" customFormat="1" ht="12.75">
      <c r="A326" s="22"/>
      <c r="B326" s="22"/>
      <c r="C326" s="26"/>
      <c r="D326" s="22"/>
      <c r="E326" s="27"/>
      <c r="F326" s="24"/>
      <c r="G326" s="24"/>
      <c r="H326" s="218"/>
      <c r="I326" s="218"/>
      <c r="J326" s="338"/>
      <c r="K326" s="218"/>
      <c r="DD326" s="80"/>
      <c r="DE326" s="80"/>
      <c r="DF326" s="80"/>
      <c r="DG326" s="80"/>
    </row>
    <row r="327" spans="1:111" s="25" customFormat="1" ht="12.75">
      <c r="A327" s="22"/>
      <c r="B327" s="22"/>
      <c r="C327" s="26"/>
      <c r="D327" s="22"/>
      <c r="E327" s="27"/>
      <c r="F327" s="24"/>
      <c r="G327" s="24"/>
      <c r="H327" s="218"/>
      <c r="I327" s="218"/>
      <c r="J327" s="338"/>
      <c r="K327" s="218"/>
      <c r="DD327" s="80"/>
      <c r="DE327" s="80"/>
      <c r="DF327" s="80"/>
      <c r="DG327" s="80"/>
    </row>
    <row r="328" spans="1:111" s="25" customFormat="1" ht="12.75">
      <c r="A328" s="22"/>
      <c r="B328" s="22"/>
      <c r="C328" s="26"/>
      <c r="D328" s="22"/>
      <c r="E328" s="27"/>
      <c r="F328" s="24"/>
      <c r="G328" s="24"/>
      <c r="H328" s="218"/>
      <c r="I328" s="218"/>
      <c r="J328" s="338"/>
      <c r="K328" s="218"/>
      <c r="DD328" s="80"/>
      <c r="DE328" s="80"/>
      <c r="DF328" s="80"/>
      <c r="DG328" s="80"/>
    </row>
    <row r="329" spans="1:111" s="25" customFormat="1" ht="12.75">
      <c r="A329" s="22"/>
      <c r="B329" s="22"/>
      <c r="C329" s="26"/>
      <c r="D329" s="22"/>
      <c r="E329" s="27"/>
      <c r="F329" s="24"/>
      <c r="G329" s="24"/>
      <c r="H329" s="218"/>
      <c r="I329" s="218"/>
      <c r="J329" s="338"/>
      <c r="K329" s="218"/>
      <c r="DD329" s="80"/>
      <c r="DE329" s="80"/>
      <c r="DF329" s="80"/>
      <c r="DG329" s="80"/>
    </row>
    <row r="330" spans="1:111" s="25" customFormat="1" ht="12.75">
      <c r="A330" s="22"/>
      <c r="B330" s="22"/>
      <c r="C330" s="26"/>
      <c r="D330" s="22"/>
      <c r="E330" s="27"/>
      <c r="F330" s="24"/>
      <c r="G330" s="24"/>
      <c r="H330" s="218"/>
      <c r="I330" s="218"/>
      <c r="J330" s="338"/>
      <c r="K330" s="218"/>
      <c r="DD330" s="80"/>
      <c r="DE330" s="80"/>
      <c r="DF330" s="80"/>
      <c r="DG330" s="80"/>
    </row>
    <row r="331" spans="1:111" s="25" customFormat="1" ht="12.75">
      <c r="A331" s="22"/>
      <c r="B331" s="22"/>
      <c r="C331" s="26"/>
      <c r="D331" s="22"/>
      <c r="E331" s="27"/>
      <c r="F331" s="24"/>
      <c r="G331" s="24"/>
      <c r="H331" s="218"/>
      <c r="I331" s="218"/>
      <c r="J331" s="338"/>
      <c r="K331" s="218"/>
      <c r="DD331" s="80"/>
      <c r="DE331" s="80"/>
      <c r="DF331" s="80"/>
      <c r="DG331" s="80"/>
    </row>
    <row r="332" spans="1:111" s="25" customFormat="1" ht="12.75">
      <c r="A332" s="22"/>
      <c r="B332" s="22"/>
      <c r="C332" s="26"/>
      <c r="D332" s="22"/>
      <c r="E332" s="27"/>
      <c r="F332" s="24"/>
      <c r="G332" s="24"/>
      <c r="H332" s="218"/>
      <c r="I332" s="218"/>
      <c r="J332" s="338"/>
      <c r="K332" s="218"/>
      <c r="DD332" s="80"/>
      <c r="DE332" s="80"/>
      <c r="DF332" s="80"/>
      <c r="DG332" s="80"/>
    </row>
    <row r="333" spans="1:111" s="25" customFormat="1" ht="12.75">
      <c r="A333" s="22"/>
      <c r="B333" s="22"/>
      <c r="C333" s="26"/>
      <c r="D333" s="22"/>
      <c r="E333" s="27"/>
      <c r="F333" s="24"/>
      <c r="G333" s="24"/>
      <c r="H333" s="218"/>
      <c r="I333" s="218"/>
      <c r="J333" s="338"/>
      <c r="K333" s="218"/>
      <c r="DD333" s="80"/>
      <c r="DE333" s="80"/>
      <c r="DF333" s="80"/>
      <c r="DG333" s="80"/>
    </row>
    <row r="334" spans="1:111" s="25" customFormat="1" ht="12.75">
      <c r="A334" s="22"/>
      <c r="B334" s="22"/>
      <c r="C334" s="26"/>
      <c r="D334" s="22"/>
      <c r="E334" s="27"/>
      <c r="F334" s="24"/>
      <c r="G334" s="24"/>
      <c r="H334" s="218"/>
      <c r="I334" s="218"/>
      <c r="J334" s="338"/>
      <c r="K334" s="218"/>
      <c r="DD334" s="80"/>
      <c r="DE334" s="80"/>
      <c r="DF334" s="80"/>
      <c r="DG334" s="80"/>
    </row>
    <row r="335" spans="1:111" s="25" customFormat="1" ht="12.75">
      <c r="A335" s="22"/>
      <c r="B335" s="22"/>
      <c r="C335" s="26"/>
      <c r="D335" s="22"/>
      <c r="E335" s="27"/>
      <c r="F335" s="24"/>
      <c r="G335" s="24"/>
      <c r="H335" s="218"/>
      <c r="I335" s="218"/>
      <c r="J335" s="338"/>
      <c r="K335" s="218"/>
      <c r="DD335" s="80"/>
      <c r="DE335" s="80"/>
      <c r="DF335" s="80"/>
      <c r="DG335" s="80"/>
    </row>
    <row r="336" spans="1:111" s="25" customFormat="1" ht="12.75">
      <c r="A336" s="22"/>
      <c r="B336" s="22"/>
      <c r="C336" s="26"/>
      <c r="D336" s="22"/>
      <c r="E336" s="27"/>
      <c r="F336" s="24"/>
      <c r="G336" s="24"/>
      <c r="H336" s="218"/>
      <c r="I336" s="218"/>
      <c r="J336" s="338"/>
      <c r="K336" s="218"/>
      <c r="DD336" s="80"/>
      <c r="DE336" s="80"/>
      <c r="DF336" s="80"/>
      <c r="DG336" s="80"/>
    </row>
    <row r="337" spans="1:111" s="25" customFormat="1" ht="12.75">
      <c r="A337" s="22"/>
      <c r="B337" s="22"/>
      <c r="C337" s="26"/>
      <c r="D337" s="22"/>
      <c r="E337" s="27"/>
      <c r="F337" s="24"/>
      <c r="G337" s="24"/>
      <c r="H337" s="218"/>
      <c r="I337" s="218"/>
      <c r="J337" s="338"/>
      <c r="K337" s="218"/>
      <c r="DD337" s="80"/>
      <c r="DE337" s="80"/>
      <c r="DF337" s="80"/>
      <c r="DG337" s="80"/>
    </row>
    <row r="338" spans="1:111" s="25" customFormat="1" ht="12.75">
      <c r="A338" s="22"/>
      <c r="B338" s="22"/>
      <c r="C338" s="26"/>
      <c r="D338" s="22"/>
      <c r="E338" s="27"/>
      <c r="F338" s="24"/>
      <c r="G338" s="24"/>
      <c r="H338" s="218"/>
      <c r="I338" s="218"/>
      <c r="J338" s="338"/>
      <c r="K338" s="218"/>
      <c r="DD338" s="80"/>
      <c r="DE338" s="80"/>
      <c r="DF338" s="80"/>
      <c r="DG338" s="80"/>
    </row>
    <row r="339" spans="1:111" s="25" customFormat="1" ht="12.75">
      <c r="A339" s="22"/>
      <c r="B339" s="22"/>
      <c r="C339" s="26"/>
      <c r="D339" s="22"/>
      <c r="E339" s="27"/>
      <c r="F339" s="24"/>
      <c r="G339" s="24"/>
      <c r="H339" s="218"/>
      <c r="I339" s="218"/>
      <c r="J339" s="338"/>
      <c r="K339" s="218"/>
      <c r="DD339" s="80"/>
      <c r="DE339" s="80"/>
      <c r="DF339" s="80"/>
      <c r="DG339" s="80"/>
    </row>
    <row r="340" spans="1:111" s="25" customFormat="1" ht="12.75">
      <c r="A340" s="22"/>
      <c r="B340" s="22"/>
      <c r="C340" s="26"/>
      <c r="D340" s="22"/>
      <c r="E340" s="27"/>
      <c r="F340" s="24"/>
      <c r="G340" s="24"/>
      <c r="H340" s="218"/>
      <c r="I340" s="218"/>
      <c r="J340" s="338"/>
      <c r="K340" s="218"/>
      <c r="DD340" s="80"/>
      <c r="DE340" s="80"/>
      <c r="DF340" s="80"/>
      <c r="DG340" s="80"/>
    </row>
    <row r="341" spans="1:111" s="25" customFormat="1" ht="12.75">
      <c r="A341" s="22"/>
      <c r="B341" s="22"/>
      <c r="C341" s="26"/>
      <c r="D341" s="22"/>
      <c r="E341" s="27"/>
      <c r="F341" s="24"/>
      <c r="G341" s="24"/>
      <c r="H341" s="218"/>
      <c r="I341" s="218"/>
      <c r="J341" s="338"/>
      <c r="K341" s="218"/>
      <c r="DD341" s="80"/>
      <c r="DE341" s="80"/>
      <c r="DF341" s="80"/>
      <c r="DG341" s="80"/>
    </row>
    <row r="342" spans="1:111" s="25" customFormat="1" ht="12.75">
      <c r="A342" s="22"/>
      <c r="B342" s="22"/>
      <c r="C342" s="26"/>
      <c r="D342" s="22"/>
      <c r="E342" s="27"/>
      <c r="F342" s="24"/>
      <c r="G342" s="24"/>
      <c r="H342" s="218"/>
      <c r="I342" s="218"/>
      <c r="J342" s="338"/>
      <c r="K342" s="218"/>
      <c r="DD342" s="80"/>
      <c r="DE342" s="80"/>
      <c r="DF342" s="80"/>
      <c r="DG342" s="80"/>
    </row>
    <row r="343" spans="1:111" s="25" customFormat="1" ht="12.75">
      <c r="A343" s="22"/>
      <c r="B343" s="22"/>
      <c r="C343" s="26"/>
      <c r="D343" s="22"/>
      <c r="E343" s="27"/>
      <c r="F343" s="24"/>
      <c r="G343" s="24"/>
      <c r="H343" s="218"/>
      <c r="I343" s="218"/>
      <c r="J343" s="338"/>
      <c r="K343" s="218"/>
      <c r="DD343" s="80"/>
      <c r="DE343" s="80"/>
      <c r="DF343" s="80"/>
      <c r="DG343" s="80"/>
    </row>
    <row r="344" spans="1:111" s="25" customFormat="1" ht="12.75">
      <c r="A344" s="22"/>
      <c r="B344" s="22"/>
      <c r="C344" s="26"/>
      <c r="D344" s="22"/>
      <c r="E344" s="27"/>
      <c r="F344" s="24"/>
      <c r="G344" s="24"/>
      <c r="H344" s="218"/>
      <c r="I344" s="218"/>
      <c r="J344" s="338"/>
      <c r="K344" s="218"/>
      <c r="DD344" s="80"/>
      <c r="DE344" s="80"/>
      <c r="DF344" s="80"/>
      <c r="DG344" s="80"/>
    </row>
    <row r="345" spans="1:111" s="25" customFormat="1" ht="12.75">
      <c r="A345" s="22"/>
      <c r="B345" s="22"/>
      <c r="C345" s="26"/>
      <c r="D345" s="22"/>
      <c r="E345" s="27"/>
      <c r="F345" s="24"/>
      <c r="G345" s="24"/>
      <c r="H345" s="218"/>
      <c r="I345" s="218"/>
      <c r="J345" s="338"/>
      <c r="K345" s="218"/>
      <c r="DD345" s="80"/>
      <c r="DE345" s="80"/>
      <c r="DF345" s="80"/>
      <c r="DG345" s="80"/>
    </row>
    <row r="346" spans="1:111" s="25" customFormat="1" ht="12.75">
      <c r="A346" s="22"/>
      <c r="B346" s="22"/>
      <c r="C346" s="26"/>
      <c r="D346" s="22"/>
      <c r="E346" s="27"/>
      <c r="F346" s="24"/>
      <c r="G346" s="24"/>
      <c r="H346" s="218"/>
      <c r="I346" s="218"/>
      <c r="J346" s="338"/>
      <c r="K346" s="218"/>
      <c r="DD346" s="80"/>
      <c r="DE346" s="80"/>
      <c r="DF346" s="80"/>
      <c r="DG346" s="80"/>
    </row>
    <row r="347" spans="1:111" s="25" customFormat="1" ht="12.75">
      <c r="A347" s="22"/>
      <c r="B347" s="22"/>
      <c r="C347" s="26"/>
      <c r="D347" s="22"/>
      <c r="E347" s="27"/>
      <c r="F347" s="24"/>
      <c r="G347" s="24"/>
      <c r="H347" s="218"/>
      <c r="I347" s="218"/>
      <c r="J347" s="338"/>
      <c r="K347" s="218"/>
      <c r="DD347" s="80"/>
      <c r="DE347" s="80"/>
      <c r="DF347" s="80"/>
      <c r="DG347" s="80"/>
    </row>
    <row r="348" spans="1:111" s="25" customFormat="1" ht="12.75">
      <c r="A348" s="22"/>
      <c r="B348" s="22"/>
      <c r="C348" s="26"/>
      <c r="D348" s="22"/>
      <c r="E348" s="27"/>
      <c r="F348" s="24"/>
      <c r="G348" s="24"/>
      <c r="H348" s="218"/>
      <c r="I348" s="218"/>
      <c r="J348" s="338"/>
      <c r="K348" s="218"/>
      <c r="DD348" s="80"/>
      <c r="DE348" s="80"/>
      <c r="DF348" s="80"/>
      <c r="DG348" s="80"/>
    </row>
    <row r="349" spans="1:111" s="25" customFormat="1" ht="12.75">
      <c r="A349" s="22"/>
      <c r="B349" s="22"/>
      <c r="C349" s="26"/>
      <c r="D349" s="22"/>
      <c r="E349" s="27"/>
      <c r="F349" s="24"/>
      <c r="G349" s="24"/>
      <c r="H349" s="218"/>
      <c r="I349" s="218"/>
      <c r="J349" s="338"/>
      <c r="K349" s="218"/>
      <c r="DD349" s="80"/>
      <c r="DE349" s="80"/>
      <c r="DF349" s="80"/>
      <c r="DG349" s="80"/>
    </row>
    <row r="350" spans="1:111" s="25" customFormat="1" ht="12.75">
      <c r="A350" s="22"/>
      <c r="B350" s="22"/>
      <c r="C350" s="26"/>
      <c r="D350" s="22"/>
      <c r="E350" s="27"/>
      <c r="F350" s="24"/>
      <c r="G350" s="24"/>
      <c r="H350" s="218"/>
      <c r="I350" s="218"/>
      <c r="J350" s="338"/>
      <c r="K350" s="218"/>
      <c r="DD350" s="80"/>
      <c r="DE350" s="80"/>
      <c r="DF350" s="80"/>
      <c r="DG350" s="80"/>
    </row>
    <row r="351" spans="1:111" s="25" customFormat="1" ht="12.75">
      <c r="A351" s="22"/>
      <c r="B351" s="22"/>
      <c r="C351" s="26"/>
      <c r="D351" s="22"/>
      <c r="E351" s="27"/>
      <c r="F351" s="24"/>
      <c r="G351" s="24"/>
      <c r="H351" s="218"/>
      <c r="I351" s="218"/>
      <c r="J351" s="338"/>
      <c r="K351" s="218"/>
      <c r="DD351" s="80"/>
      <c r="DE351" s="80"/>
      <c r="DF351" s="80"/>
      <c r="DG351" s="80"/>
    </row>
    <row r="352" spans="1:111" s="25" customFormat="1" ht="12.75">
      <c r="A352" s="22"/>
      <c r="B352" s="22"/>
      <c r="C352" s="26"/>
      <c r="D352" s="22"/>
      <c r="E352" s="27"/>
      <c r="F352" s="24"/>
      <c r="G352" s="24"/>
      <c r="H352" s="218"/>
      <c r="I352" s="218"/>
      <c r="J352" s="338"/>
      <c r="K352" s="218"/>
      <c r="DD352" s="80"/>
      <c r="DE352" s="80"/>
      <c r="DF352" s="80"/>
      <c r="DG352" s="80"/>
    </row>
    <row r="353" spans="1:111" s="25" customFormat="1" ht="12.75">
      <c r="A353" s="22"/>
      <c r="B353" s="22"/>
      <c r="C353" s="26"/>
      <c r="D353" s="22"/>
      <c r="E353" s="27"/>
      <c r="F353" s="24"/>
      <c r="G353" s="24"/>
      <c r="H353" s="218"/>
      <c r="I353" s="218"/>
      <c r="J353" s="338"/>
      <c r="K353" s="218"/>
      <c r="DD353" s="80"/>
      <c r="DE353" s="80"/>
      <c r="DF353" s="80"/>
      <c r="DG353" s="80"/>
    </row>
    <row r="354" spans="1:111" s="25" customFormat="1" ht="12.75">
      <c r="A354" s="22"/>
      <c r="B354" s="22"/>
      <c r="C354" s="26"/>
      <c r="D354" s="22"/>
      <c r="E354" s="27"/>
      <c r="F354" s="24"/>
      <c r="G354" s="24"/>
      <c r="H354" s="218"/>
      <c r="I354" s="218"/>
      <c r="J354" s="338"/>
      <c r="K354" s="218"/>
      <c r="DD354" s="80"/>
      <c r="DE354" s="80"/>
      <c r="DF354" s="80"/>
      <c r="DG354" s="80"/>
    </row>
    <row r="355" spans="1:111" s="25" customFormat="1" ht="12.75">
      <c r="A355" s="22"/>
      <c r="B355" s="22"/>
      <c r="C355" s="26"/>
      <c r="D355" s="22"/>
      <c r="E355" s="27"/>
      <c r="F355" s="24"/>
      <c r="G355" s="24"/>
      <c r="H355" s="218"/>
      <c r="I355" s="218"/>
      <c r="J355" s="338"/>
      <c r="K355" s="218"/>
      <c r="DD355" s="80"/>
      <c r="DE355" s="80"/>
      <c r="DF355" s="80"/>
      <c r="DG355" s="80"/>
    </row>
    <row r="356" spans="1:111" s="25" customFormat="1" ht="12.75">
      <c r="A356" s="22"/>
      <c r="B356" s="22"/>
      <c r="C356" s="26"/>
      <c r="D356" s="22"/>
      <c r="E356" s="27"/>
      <c r="F356" s="24"/>
      <c r="G356" s="24"/>
      <c r="H356" s="218"/>
      <c r="I356" s="218"/>
      <c r="J356" s="338"/>
      <c r="K356" s="218"/>
      <c r="DD356" s="80"/>
      <c r="DE356" s="80"/>
      <c r="DF356" s="80"/>
      <c r="DG356" s="80"/>
    </row>
    <row r="357" spans="1:111" s="25" customFormat="1" ht="12.75">
      <c r="A357" s="22"/>
      <c r="B357" s="22"/>
      <c r="C357" s="26"/>
      <c r="D357" s="22"/>
      <c r="E357" s="27"/>
      <c r="F357" s="24"/>
      <c r="G357" s="24"/>
      <c r="H357" s="218"/>
      <c r="I357" s="218"/>
      <c r="J357" s="338"/>
      <c r="K357" s="218"/>
      <c r="DD357" s="80"/>
      <c r="DE357" s="80"/>
      <c r="DF357" s="80"/>
      <c r="DG357" s="80"/>
    </row>
    <row r="358" spans="1:111" s="25" customFormat="1" ht="12.75">
      <c r="A358" s="22"/>
      <c r="B358" s="22"/>
      <c r="C358" s="26"/>
      <c r="D358" s="22"/>
      <c r="E358" s="27"/>
      <c r="F358" s="24"/>
      <c r="G358" s="24"/>
      <c r="H358" s="218"/>
      <c r="I358" s="218"/>
      <c r="J358" s="338"/>
      <c r="K358" s="218"/>
      <c r="DD358" s="80"/>
      <c r="DE358" s="80"/>
      <c r="DF358" s="80"/>
      <c r="DG358" s="80"/>
    </row>
    <row r="359" spans="1:111" s="25" customFormat="1" ht="12.75">
      <c r="A359" s="22"/>
      <c r="B359" s="22"/>
      <c r="C359" s="26"/>
      <c r="D359" s="22"/>
      <c r="E359" s="27"/>
      <c r="F359" s="24"/>
      <c r="G359" s="24"/>
      <c r="H359" s="218"/>
      <c r="I359" s="218"/>
      <c r="J359" s="338"/>
      <c r="K359" s="218"/>
      <c r="DD359" s="80"/>
      <c r="DE359" s="80"/>
      <c r="DF359" s="80"/>
      <c r="DG359" s="80"/>
    </row>
    <row r="360" spans="1:111" s="25" customFormat="1" ht="12.75">
      <c r="A360" s="22"/>
      <c r="B360" s="22"/>
      <c r="C360" s="26"/>
      <c r="D360" s="22"/>
      <c r="E360" s="27"/>
      <c r="F360" s="24"/>
      <c r="G360" s="24"/>
      <c r="H360" s="218"/>
      <c r="I360" s="218"/>
      <c r="J360" s="338"/>
      <c r="K360" s="218"/>
      <c r="DD360" s="80"/>
      <c r="DE360" s="80"/>
      <c r="DF360" s="80"/>
      <c r="DG360" s="80"/>
    </row>
    <row r="361" spans="1:111" s="25" customFormat="1" ht="12.75">
      <c r="A361" s="22"/>
      <c r="B361" s="22"/>
      <c r="C361" s="26"/>
      <c r="D361" s="22"/>
      <c r="E361" s="27"/>
      <c r="F361" s="24"/>
      <c r="G361" s="24"/>
      <c r="H361" s="218"/>
      <c r="I361" s="218"/>
      <c r="J361" s="338"/>
      <c r="K361" s="218"/>
      <c r="DD361" s="80"/>
      <c r="DE361" s="80"/>
      <c r="DF361" s="80"/>
      <c r="DG361" s="80"/>
    </row>
    <row r="362" spans="1:111" s="25" customFormat="1" ht="12.75">
      <c r="A362" s="22"/>
      <c r="B362" s="22"/>
      <c r="C362" s="26"/>
      <c r="D362" s="22"/>
      <c r="E362" s="27"/>
      <c r="F362" s="24"/>
      <c r="G362" s="24"/>
      <c r="H362" s="218"/>
      <c r="I362" s="218"/>
      <c r="J362" s="338"/>
      <c r="K362" s="218"/>
      <c r="DD362" s="80"/>
      <c r="DE362" s="80"/>
      <c r="DF362" s="80"/>
      <c r="DG362" s="80"/>
    </row>
    <row r="363" spans="1:111" s="25" customFormat="1" ht="12.75">
      <c r="A363" s="22"/>
      <c r="B363" s="22"/>
      <c r="C363" s="26"/>
      <c r="D363" s="22"/>
      <c r="E363" s="27"/>
      <c r="F363" s="24"/>
      <c r="G363" s="24"/>
      <c r="H363" s="218"/>
      <c r="I363" s="218"/>
      <c r="J363" s="338"/>
      <c r="K363" s="218"/>
      <c r="DD363" s="80"/>
      <c r="DE363" s="80"/>
      <c r="DF363" s="80"/>
      <c r="DG363" s="80"/>
    </row>
    <row r="364" spans="1:111" s="25" customFormat="1" ht="12.75">
      <c r="A364" s="22"/>
      <c r="B364" s="22"/>
      <c r="C364" s="26"/>
      <c r="D364" s="22"/>
      <c r="E364" s="27"/>
      <c r="F364" s="24"/>
      <c r="G364" s="24"/>
      <c r="H364" s="218"/>
      <c r="I364" s="218"/>
      <c r="J364" s="338"/>
      <c r="K364" s="218"/>
      <c r="DD364" s="80"/>
      <c r="DE364" s="80"/>
      <c r="DF364" s="80"/>
      <c r="DG364" s="80"/>
    </row>
    <row r="365" spans="1:111" s="25" customFormat="1" ht="12.75">
      <c r="A365" s="22"/>
      <c r="B365" s="22"/>
      <c r="C365" s="26"/>
      <c r="D365" s="22"/>
      <c r="E365" s="27"/>
      <c r="F365" s="24"/>
      <c r="G365" s="24"/>
      <c r="H365" s="218"/>
      <c r="I365" s="218"/>
      <c r="J365" s="338"/>
      <c r="K365" s="218"/>
      <c r="DD365" s="80"/>
      <c r="DE365" s="80"/>
      <c r="DF365" s="80"/>
      <c r="DG365" s="80"/>
    </row>
    <row r="366" spans="1:111" s="25" customFormat="1" ht="12.75">
      <c r="A366" s="22"/>
      <c r="B366" s="22"/>
      <c r="C366" s="26"/>
      <c r="D366" s="22"/>
      <c r="E366" s="27"/>
      <c r="F366" s="24"/>
      <c r="G366" s="24"/>
      <c r="H366" s="218"/>
      <c r="I366" s="218"/>
      <c r="J366" s="338"/>
      <c r="K366" s="218"/>
      <c r="DD366" s="80"/>
      <c r="DE366" s="80"/>
      <c r="DF366" s="80"/>
      <c r="DG366" s="80"/>
    </row>
    <row r="367" spans="1:111" s="25" customFormat="1" ht="12.75">
      <c r="A367" s="22"/>
      <c r="B367" s="22"/>
      <c r="C367" s="26"/>
      <c r="D367" s="22"/>
      <c r="E367" s="27"/>
      <c r="F367" s="24"/>
      <c r="G367" s="24"/>
      <c r="H367" s="218"/>
      <c r="I367" s="218"/>
      <c r="J367" s="338"/>
      <c r="K367" s="218"/>
      <c r="DD367" s="80"/>
      <c r="DE367" s="80"/>
      <c r="DF367" s="80"/>
      <c r="DG367" s="80"/>
    </row>
    <row r="368" spans="1:111" s="25" customFormat="1" ht="12.75">
      <c r="A368" s="22"/>
      <c r="B368" s="22"/>
      <c r="C368" s="26"/>
      <c r="D368" s="22"/>
      <c r="E368" s="27"/>
      <c r="F368" s="24"/>
      <c r="G368" s="24"/>
      <c r="H368" s="218"/>
      <c r="I368" s="218"/>
      <c r="J368" s="338"/>
      <c r="K368" s="218"/>
      <c r="DD368" s="80"/>
      <c r="DE368" s="80"/>
      <c r="DF368" s="80"/>
      <c r="DG368" s="80"/>
    </row>
    <row r="369" spans="1:111" s="25" customFormat="1" ht="12.75">
      <c r="A369" s="22"/>
      <c r="B369" s="22"/>
      <c r="C369" s="26"/>
      <c r="D369" s="22"/>
      <c r="E369" s="27"/>
      <c r="F369" s="24"/>
      <c r="G369" s="24"/>
      <c r="H369" s="218"/>
      <c r="I369" s="218"/>
      <c r="J369" s="338"/>
      <c r="K369" s="218"/>
      <c r="DD369" s="80"/>
      <c r="DE369" s="80"/>
      <c r="DF369" s="80"/>
      <c r="DG369" s="80"/>
    </row>
    <row r="370" spans="1:111" s="25" customFormat="1" ht="12.75">
      <c r="A370" s="22"/>
      <c r="B370" s="22"/>
      <c r="C370" s="26"/>
      <c r="D370" s="22"/>
      <c r="E370" s="27"/>
      <c r="F370" s="24"/>
      <c r="G370" s="24"/>
      <c r="H370" s="218"/>
      <c r="I370" s="218"/>
      <c r="J370" s="338"/>
      <c r="K370" s="218"/>
      <c r="DD370" s="80"/>
      <c r="DE370" s="80"/>
      <c r="DF370" s="80"/>
      <c r="DG370" s="80"/>
    </row>
    <row r="371" spans="1:111" s="25" customFormat="1" ht="12.75">
      <c r="A371" s="22"/>
      <c r="B371" s="22"/>
      <c r="C371" s="26"/>
      <c r="D371" s="22"/>
      <c r="E371" s="27"/>
      <c r="F371" s="24"/>
      <c r="G371" s="24"/>
      <c r="H371" s="218"/>
      <c r="I371" s="218"/>
      <c r="J371" s="338"/>
      <c r="K371" s="218"/>
      <c r="DD371" s="80"/>
      <c r="DE371" s="80"/>
      <c r="DF371" s="80"/>
      <c r="DG371" s="80"/>
    </row>
    <row r="372" spans="1:111" s="25" customFormat="1" ht="12.75">
      <c r="A372" s="22"/>
      <c r="B372" s="22"/>
      <c r="C372" s="26"/>
      <c r="D372" s="22"/>
      <c r="E372" s="27"/>
      <c r="F372" s="24"/>
      <c r="G372" s="24"/>
      <c r="H372" s="218"/>
      <c r="I372" s="218"/>
      <c r="J372" s="338"/>
      <c r="K372" s="218"/>
      <c r="DD372" s="80"/>
      <c r="DE372" s="80"/>
      <c r="DF372" s="80"/>
      <c r="DG372" s="80"/>
    </row>
    <row r="373" spans="1:111" s="25" customFormat="1" ht="12.75">
      <c r="A373" s="22"/>
      <c r="B373" s="22"/>
      <c r="C373" s="26"/>
      <c r="D373" s="22"/>
      <c r="E373" s="27"/>
      <c r="F373" s="24"/>
      <c r="G373" s="24"/>
      <c r="H373" s="218"/>
      <c r="I373" s="218"/>
      <c r="J373" s="338"/>
      <c r="K373" s="218"/>
      <c r="DD373" s="80"/>
      <c r="DE373" s="80"/>
      <c r="DF373" s="80"/>
      <c r="DG373" s="80"/>
    </row>
    <row r="374" spans="1:111" s="25" customFormat="1" ht="12.75">
      <c r="A374" s="22"/>
      <c r="B374" s="22"/>
      <c r="C374" s="26"/>
      <c r="D374" s="22"/>
      <c r="E374" s="27"/>
      <c r="F374" s="24"/>
      <c r="G374" s="24"/>
      <c r="H374" s="218"/>
      <c r="I374" s="218"/>
      <c r="J374" s="338"/>
      <c r="K374" s="218"/>
      <c r="DD374" s="80"/>
      <c r="DE374" s="80"/>
      <c r="DF374" s="80"/>
      <c r="DG374" s="80"/>
    </row>
    <row r="375" spans="1:111" s="25" customFormat="1" ht="12.75">
      <c r="A375" s="22"/>
      <c r="B375" s="22"/>
      <c r="C375" s="26"/>
      <c r="D375" s="22"/>
      <c r="E375" s="27"/>
      <c r="F375" s="24"/>
      <c r="G375" s="24"/>
      <c r="H375" s="218"/>
      <c r="I375" s="218"/>
      <c r="J375" s="338"/>
      <c r="K375" s="218"/>
      <c r="DD375" s="80"/>
      <c r="DE375" s="80"/>
      <c r="DF375" s="80"/>
      <c r="DG375" s="80"/>
    </row>
    <row r="376" spans="1:111" s="25" customFormat="1" ht="12.75">
      <c r="A376" s="22"/>
      <c r="B376" s="22"/>
      <c r="C376" s="26"/>
      <c r="D376" s="22"/>
      <c r="E376" s="27"/>
      <c r="F376" s="24"/>
      <c r="G376" s="24"/>
      <c r="H376" s="218"/>
      <c r="I376" s="218"/>
      <c r="J376" s="338"/>
      <c r="K376" s="218"/>
      <c r="DD376" s="80"/>
      <c r="DE376" s="80"/>
      <c r="DF376" s="80"/>
      <c r="DG376" s="80"/>
    </row>
    <row r="377" spans="1:111" s="25" customFormat="1" ht="12.75">
      <c r="A377" s="22"/>
      <c r="B377" s="22"/>
      <c r="C377" s="26"/>
      <c r="D377" s="22"/>
      <c r="E377" s="27"/>
      <c r="F377" s="24"/>
      <c r="G377" s="24"/>
      <c r="H377" s="218"/>
      <c r="I377" s="218"/>
      <c r="J377" s="338"/>
      <c r="K377" s="218"/>
      <c r="DD377" s="80"/>
      <c r="DE377" s="80"/>
      <c r="DF377" s="80"/>
      <c r="DG377" s="80"/>
    </row>
    <row r="378" spans="1:111" s="25" customFormat="1" ht="12.75">
      <c r="A378" s="22"/>
      <c r="B378" s="22"/>
      <c r="C378" s="26"/>
      <c r="D378" s="22"/>
      <c r="E378" s="27"/>
      <c r="F378" s="24"/>
      <c r="G378" s="24"/>
      <c r="H378" s="218"/>
      <c r="I378" s="218"/>
      <c r="J378" s="338"/>
      <c r="K378" s="218"/>
      <c r="DD378" s="80"/>
      <c r="DE378" s="80"/>
      <c r="DF378" s="80"/>
      <c r="DG378" s="80"/>
    </row>
    <row r="379" spans="1:111" s="25" customFormat="1" ht="12.75">
      <c r="A379" s="22"/>
      <c r="B379" s="22"/>
      <c r="C379" s="26"/>
      <c r="D379" s="22"/>
      <c r="E379" s="27"/>
      <c r="F379" s="24"/>
      <c r="G379" s="24"/>
      <c r="H379" s="218"/>
      <c r="I379" s="218"/>
      <c r="J379" s="338"/>
      <c r="K379" s="218"/>
      <c r="DD379" s="80"/>
      <c r="DE379" s="80"/>
      <c r="DF379" s="80"/>
      <c r="DG379" s="80"/>
    </row>
    <row r="380" spans="1:111" s="25" customFormat="1" ht="12.75">
      <c r="A380" s="22"/>
      <c r="B380" s="22"/>
      <c r="C380" s="26"/>
      <c r="D380" s="22"/>
      <c r="E380" s="27"/>
      <c r="F380" s="24"/>
      <c r="G380" s="24"/>
      <c r="H380" s="218"/>
      <c r="I380" s="218"/>
      <c r="J380" s="338"/>
      <c r="K380" s="218"/>
      <c r="DD380" s="80"/>
      <c r="DE380" s="80"/>
      <c r="DF380" s="80"/>
      <c r="DG380" s="80"/>
    </row>
    <row r="381" spans="1:111" s="25" customFormat="1" ht="12.75">
      <c r="A381" s="22"/>
      <c r="B381" s="22"/>
      <c r="C381" s="26"/>
      <c r="D381" s="22"/>
      <c r="E381" s="27"/>
      <c r="F381" s="24"/>
      <c r="G381" s="24"/>
      <c r="H381" s="218"/>
      <c r="I381" s="218"/>
      <c r="J381" s="338"/>
      <c r="K381" s="218"/>
      <c r="DD381" s="80"/>
      <c r="DE381" s="80"/>
      <c r="DF381" s="80"/>
      <c r="DG381" s="80"/>
    </row>
    <row r="382" spans="1:111" s="25" customFormat="1" ht="12.75">
      <c r="A382" s="22"/>
      <c r="B382" s="22"/>
      <c r="C382" s="26"/>
      <c r="D382" s="22"/>
      <c r="E382" s="27"/>
      <c r="F382" s="24"/>
      <c r="G382" s="24"/>
      <c r="H382" s="218"/>
      <c r="I382" s="218"/>
      <c r="J382" s="338"/>
      <c r="K382" s="218"/>
      <c r="DD382" s="80"/>
      <c r="DE382" s="80"/>
      <c r="DF382" s="80"/>
      <c r="DG382" s="80"/>
    </row>
    <row r="383" spans="1:111" s="25" customFormat="1" ht="12.75">
      <c r="A383" s="22"/>
      <c r="B383" s="22"/>
      <c r="C383" s="26"/>
      <c r="D383" s="22"/>
      <c r="E383" s="27"/>
      <c r="F383" s="24"/>
      <c r="G383" s="24"/>
      <c r="H383" s="218"/>
      <c r="I383" s="218"/>
      <c r="J383" s="338"/>
      <c r="K383" s="218"/>
      <c r="DD383" s="80"/>
      <c r="DE383" s="80"/>
      <c r="DF383" s="80"/>
      <c r="DG383" s="80"/>
    </row>
    <row r="384" spans="1:111" s="25" customFormat="1" ht="12.75">
      <c r="A384" s="22"/>
      <c r="B384" s="22"/>
      <c r="C384" s="26"/>
      <c r="D384" s="22"/>
      <c r="E384" s="27"/>
      <c r="F384" s="24"/>
      <c r="G384" s="24"/>
      <c r="H384" s="218"/>
      <c r="I384" s="218"/>
      <c r="J384" s="338"/>
      <c r="K384" s="218"/>
      <c r="DD384" s="80"/>
      <c r="DE384" s="80"/>
      <c r="DF384" s="80"/>
      <c r="DG384" s="80"/>
    </row>
    <row r="385" spans="1:111" s="25" customFormat="1" ht="12.75">
      <c r="A385" s="22"/>
      <c r="B385" s="22"/>
      <c r="C385" s="26"/>
      <c r="D385" s="22"/>
      <c r="E385" s="27"/>
      <c r="F385" s="24"/>
      <c r="G385" s="24"/>
      <c r="H385" s="218"/>
      <c r="I385" s="218"/>
      <c r="J385" s="338"/>
      <c r="K385" s="218"/>
      <c r="DD385" s="80"/>
      <c r="DE385" s="80"/>
      <c r="DF385" s="80"/>
      <c r="DG385" s="80"/>
    </row>
    <row r="386" spans="1:111" s="25" customFormat="1" ht="12.75">
      <c r="A386" s="22"/>
      <c r="B386" s="22"/>
      <c r="C386" s="26"/>
      <c r="D386" s="22"/>
      <c r="E386" s="27"/>
      <c r="F386" s="24"/>
      <c r="G386" s="24"/>
      <c r="H386" s="218"/>
      <c r="I386" s="218"/>
      <c r="J386" s="338"/>
      <c r="K386" s="218"/>
      <c r="DD386" s="80"/>
      <c r="DE386" s="80"/>
      <c r="DF386" s="80"/>
      <c r="DG386" s="80"/>
    </row>
    <row r="387" spans="1:111" s="25" customFormat="1" ht="12.75">
      <c r="A387" s="22"/>
      <c r="B387" s="22"/>
      <c r="C387" s="26"/>
      <c r="D387" s="22"/>
      <c r="E387" s="27"/>
      <c r="F387" s="24"/>
      <c r="G387" s="24"/>
      <c r="H387" s="218"/>
      <c r="I387" s="218"/>
      <c r="J387" s="338"/>
      <c r="K387" s="218"/>
      <c r="DD387" s="80"/>
      <c r="DE387" s="80"/>
      <c r="DF387" s="80"/>
      <c r="DG387" s="80"/>
    </row>
    <row r="388" spans="1:111" s="25" customFormat="1" ht="12.75">
      <c r="A388" s="22"/>
      <c r="B388" s="22"/>
      <c r="C388" s="26"/>
      <c r="D388" s="22"/>
      <c r="E388" s="27"/>
      <c r="F388" s="24"/>
      <c r="G388" s="24"/>
      <c r="H388" s="218"/>
      <c r="I388" s="218"/>
      <c r="J388" s="338"/>
      <c r="K388" s="218"/>
      <c r="DD388" s="80"/>
      <c r="DE388" s="80"/>
      <c r="DF388" s="80"/>
      <c r="DG388" s="80"/>
    </row>
    <row r="389" spans="1:111" s="25" customFormat="1" ht="12.75">
      <c r="A389" s="22"/>
      <c r="B389" s="22"/>
      <c r="C389" s="26"/>
      <c r="D389" s="22"/>
      <c r="E389" s="27"/>
      <c r="F389" s="24"/>
      <c r="G389" s="24"/>
      <c r="H389" s="218"/>
      <c r="I389" s="218"/>
      <c r="J389" s="338"/>
      <c r="K389" s="218"/>
      <c r="DD389" s="80"/>
      <c r="DE389" s="80"/>
      <c r="DF389" s="80"/>
      <c r="DG389" s="80"/>
    </row>
    <row r="390" spans="1:111" s="25" customFormat="1" ht="12.75">
      <c r="A390" s="22"/>
      <c r="B390" s="22"/>
      <c r="C390" s="26"/>
      <c r="D390" s="22"/>
      <c r="E390" s="27"/>
      <c r="F390" s="24"/>
      <c r="G390" s="24"/>
      <c r="H390" s="218"/>
      <c r="I390" s="218"/>
      <c r="J390" s="338"/>
      <c r="K390" s="218"/>
      <c r="DD390" s="80"/>
      <c r="DE390" s="80"/>
      <c r="DF390" s="80"/>
      <c r="DG390" s="80"/>
    </row>
    <row r="391" spans="1:111" s="25" customFormat="1" ht="12.75">
      <c r="A391" s="22"/>
      <c r="B391" s="22"/>
      <c r="C391" s="26"/>
      <c r="D391" s="22"/>
      <c r="E391" s="27"/>
      <c r="F391" s="24"/>
      <c r="G391" s="24"/>
      <c r="H391" s="218"/>
      <c r="I391" s="218"/>
      <c r="J391" s="338"/>
      <c r="K391" s="218"/>
      <c r="DD391" s="80"/>
      <c r="DE391" s="80"/>
      <c r="DF391" s="80"/>
      <c r="DG391" s="80"/>
    </row>
    <row r="392" spans="1:111" s="25" customFormat="1" ht="12.75">
      <c r="A392" s="22"/>
      <c r="B392" s="22"/>
      <c r="C392" s="26"/>
      <c r="D392" s="22"/>
      <c r="E392" s="27"/>
      <c r="F392" s="24"/>
      <c r="G392" s="24"/>
      <c r="H392" s="218"/>
      <c r="I392" s="218"/>
      <c r="J392" s="338"/>
      <c r="K392" s="218"/>
      <c r="DD392" s="80"/>
      <c r="DE392" s="80"/>
      <c r="DF392" s="80"/>
      <c r="DG392" s="80"/>
    </row>
    <row r="393" spans="1:111" s="25" customFormat="1" ht="12.75">
      <c r="A393" s="22"/>
      <c r="B393" s="22"/>
      <c r="C393" s="26"/>
      <c r="D393" s="22"/>
      <c r="E393" s="27"/>
      <c r="F393" s="24"/>
      <c r="G393" s="24"/>
      <c r="H393" s="218"/>
      <c r="I393" s="218"/>
      <c r="J393" s="338"/>
      <c r="K393" s="218"/>
      <c r="DD393" s="80"/>
      <c r="DE393" s="80"/>
      <c r="DF393" s="80"/>
      <c r="DG393" s="80"/>
    </row>
    <row r="394" spans="1:111" s="25" customFormat="1" ht="12.75">
      <c r="A394" s="22"/>
      <c r="B394" s="22"/>
      <c r="C394" s="26"/>
      <c r="D394" s="22"/>
      <c r="E394" s="27"/>
      <c r="F394" s="24"/>
      <c r="G394" s="24"/>
      <c r="H394" s="218"/>
      <c r="I394" s="218"/>
      <c r="J394" s="338"/>
      <c r="K394" s="218"/>
      <c r="DD394" s="80"/>
      <c r="DE394" s="80"/>
      <c r="DF394" s="80"/>
      <c r="DG394" s="80"/>
    </row>
    <row r="395" spans="1:111" s="25" customFormat="1" ht="12.75">
      <c r="A395" s="22"/>
      <c r="B395" s="22"/>
      <c r="C395" s="26"/>
      <c r="D395" s="22"/>
      <c r="E395" s="27"/>
      <c r="F395" s="24"/>
      <c r="G395" s="24"/>
      <c r="H395" s="218"/>
      <c r="I395" s="218"/>
      <c r="J395" s="338"/>
      <c r="K395" s="218"/>
      <c r="DD395" s="80"/>
      <c r="DE395" s="80"/>
      <c r="DF395" s="80"/>
      <c r="DG395" s="80"/>
    </row>
    <row r="396" spans="1:111" s="25" customFormat="1" ht="12.75">
      <c r="A396" s="22"/>
      <c r="B396" s="22"/>
      <c r="C396" s="26"/>
      <c r="D396" s="22"/>
      <c r="E396" s="27"/>
      <c r="F396" s="24"/>
      <c r="G396" s="24"/>
      <c r="H396" s="218"/>
      <c r="I396" s="218"/>
      <c r="J396" s="338"/>
      <c r="K396" s="218"/>
      <c r="DD396" s="80"/>
      <c r="DE396" s="80"/>
      <c r="DF396" s="80"/>
      <c r="DG396" s="80"/>
    </row>
    <row r="397" spans="1:111" s="25" customFormat="1" ht="12.75">
      <c r="A397" s="22"/>
      <c r="B397" s="22"/>
      <c r="C397" s="26"/>
      <c r="D397" s="22"/>
      <c r="E397" s="27"/>
      <c r="F397" s="24"/>
      <c r="G397" s="24"/>
      <c r="H397" s="218"/>
      <c r="I397" s="218"/>
      <c r="J397" s="338"/>
      <c r="K397" s="218"/>
      <c r="DD397" s="80"/>
      <c r="DE397" s="80"/>
      <c r="DF397" s="80"/>
      <c r="DG397" s="80"/>
    </row>
    <row r="398" spans="1:111" s="25" customFormat="1" ht="12.75">
      <c r="A398" s="22"/>
      <c r="B398" s="22"/>
      <c r="C398" s="26"/>
      <c r="D398" s="22"/>
      <c r="E398" s="27"/>
      <c r="F398" s="24"/>
      <c r="G398" s="24"/>
      <c r="H398" s="218"/>
      <c r="I398" s="218"/>
      <c r="J398" s="338"/>
      <c r="K398" s="218"/>
      <c r="DD398" s="80"/>
      <c r="DE398" s="80"/>
      <c r="DF398" s="80"/>
      <c r="DG398" s="80"/>
    </row>
    <row r="399" spans="1:111" s="25" customFormat="1" ht="12.75">
      <c r="A399" s="22"/>
      <c r="B399" s="22"/>
      <c r="C399" s="26"/>
      <c r="D399" s="22"/>
      <c r="E399" s="27"/>
      <c r="F399" s="24"/>
      <c r="G399" s="24"/>
      <c r="H399" s="218"/>
      <c r="I399" s="218"/>
      <c r="J399" s="338"/>
      <c r="K399" s="218"/>
      <c r="DD399" s="80"/>
      <c r="DE399" s="80"/>
      <c r="DF399" s="80"/>
      <c r="DG399" s="80"/>
    </row>
    <row r="400" spans="1:111" s="25" customFormat="1" ht="12.75">
      <c r="A400" s="22"/>
      <c r="B400" s="22"/>
      <c r="C400" s="26"/>
      <c r="D400" s="22"/>
      <c r="E400" s="27"/>
      <c r="F400" s="24"/>
      <c r="G400" s="24"/>
      <c r="H400" s="218"/>
      <c r="I400" s="218"/>
      <c r="J400" s="338"/>
      <c r="K400" s="218"/>
      <c r="DD400" s="80"/>
      <c r="DE400" s="80"/>
      <c r="DF400" s="80"/>
      <c r="DG400" s="80"/>
    </row>
    <row r="401" spans="1:111" s="25" customFormat="1" ht="12.75">
      <c r="A401" s="22"/>
      <c r="B401" s="22"/>
      <c r="C401" s="26"/>
      <c r="D401" s="22"/>
      <c r="E401" s="27"/>
      <c r="F401" s="24"/>
      <c r="G401" s="24"/>
      <c r="H401" s="218"/>
      <c r="I401" s="218"/>
      <c r="J401" s="338"/>
      <c r="K401" s="218"/>
      <c r="DD401" s="80"/>
      <c r="DE401" s="80"/>
      <c r="DF401" s="80"/>
      <c r="DG401" s="80"/>
    </row>
    <row r="402" spans="1:111" s="25" customFormat="1" ht="12.75">
      <c r="A402" s="22"/>
      <c r="B402" s="22"/>
      <c r="C402" s="26"/>
      <c r="D402" s="22"/>
      <c r="E402" s="27"/>
      <c r="F402" s="24"/>
      <c r="G402" s="24"/>
      <c r="H402" s="218"/>
      <c r="I402" s="218"/>
      <c r="J402" s="338"/>
      <c r="K402" s="218"/>
      <c r="DD402" s="80"/>
      <c r="DE402" s="80"/>
      <c r="DF402" s="80"/>
      <c r="DG402" s="80"/>
    </row>
    <row r="403" spans="1:111" s="25" customFormat="1" ht="12.75">
      <c r="A403" s="22"/>
      <c r="B403" s="22"/>
      <c r="C403" s="26"/>
      <c r="D403" s="22"/>
      <c r="E403" s="27"/>
      <c r="F403" s="24"/>
      <c r="G403" s="24"/>
      <c r="H403" s="218"/>
      <c r="I403" s="218"/>
      <c r="J403" s="338"/>
      <c r="K403" s="218"/>
      <c r="DD403" s="80"/>
      <c r="DE403" s="80"/>
      <c r="DF403" s="80"/>
      <c r="DG403" s="80"/>
    </row>
    <row r="404" spans="1:111" s="25" customFormat="1" ht="12.75">
      <c r="A404" s="22"/>
      <c r="B404" s="22"/>
      <c r="C404" s="26"/>
      <c r="D404" s="22"/>
      <c r="E404" s="27"/>
      <c r="F404" s="24"/>
      <c r="G404" s="24"/>
      <c r="H404" s="218"/>
      <c r="I404" s="218"/>
      <c r="J404" s="338"/>
      <c r="K404" s="218"/>
      <c r="DD404" s="80"/>
      <c r="DE404" s="80"/>
      <c r="DF404" s="80"/>
      <c r="DG404" s="80"/>
    </row>
    <row r="405" spans="1:111" s="25" customFormat="1" ht="12.75">
      <c r="A405" s="22"/>
      <c r="B405" s="22"/>
      <c r="C405" s="26"/>
      <c r="D405" s="22"/>
      <c r="E405" s="27"/>
      <c r="F405" s="24"/>
      <c r="G405" s="24"/>
      <c r="H405" s="218"/>
      <c r="I405" s="218"/>
      <c r="J405" s="338"/>
      <c r="K405" s="218"/>
      <c r="DD405" s="80"/>
      <c r="DE405" s="80"/>
      <c r="DF405" s="80"/>
      <c r="DG405" s="80"/>
    </row>
    <row r="406" spans="1:111" s="25" customFormat="1" ht="12.75">
      <c r="A406" s="22"/>
      <c r="B406" s="22"/>
      <c r="C406" s="26"/>
      <c r="D406" s="22"/>
      <c r="E406" s="27"/>
      <c r="F406" s="24"/>
      <c r="G406" s="24"/>
      <c r="H406" s="218"/>
      <c r="I406" s="218"/>
      <c r="J406" s="338"/>
      <c r="K406" s="218"/>
      <c r="DD406" s="80"/>
      <c r="DE406" s="80"/>
      <c r="DF406" s="80"/>
      <c r="DG406" s="80"/>
    </row>
    <row r="407" spans="1:111" s="25" customFormat="1" ht="12.75">
      <c r="A407" s="22"/>
      <c r="B407" s="22"/>
      <c r="C407" s="26"/>
      <c r="D407" s="22"/>
      <c r="E407" s="27"/>
      <c r="F407" s="24"/>
      <c r="G407" s="24"/>
      <c r="H407" s="218"/>
      <c r="I407" s="218"/>
      <c r="J407" s="338"/>
      <c r="K407" s="218"/>
      <c r="DD407" s="80"/>
      <c r="DE407" s="80"/>
      <c r="DF407" s="80"/>
      <c r="DG407" s="80"/>
    </row>
    <row r="408" spans="1:111" s="25" customFormat="1" ht="12.75">
      <c r="A408" s="22"/>
      <c r="B408" s="22"/>
      <c r="C408" s="26"/>
      <c r="D408" s="22"/>
      <c r="E408" s="27"/>
      <c r="F408" s="24"/>
      <c r="G408" s="24"/>
      <c r="H408" s="218"/>
      <c r="I408" s="218"/>
      <c r="J408" s="338"/>
      <c r="K408" s="218"/>
      <c r="DD408" s="80"/>
      <c r="DE408" s="80"/>
      <c r="DF408" s="80"/>
      <c r="DG408" s="80"/>
    </row>
    <row r="409" spans="1:111" s="25" customFormat="1" ht="12.75">
      <c r="A409" s="22"/>
      <c r="B409" s="22"/>
      <c r="C409" s="26"/>
      <c r="D409" s="22"/>
      <c r="E409" s="27"/>
      <c r="F409" s="24"/>
      <c r="G409" s="24"/>
      <c r="H409" s="218"/>
      <c r="I409" s="218"/>
      <c r="J409" s="338"/>
      <c r="K409" s="218"/>
      <c r="DD409" s="80"/>
      <c r="DE409" s="80"/>
      <c r="DF409" s="80"/>
      <c r="DG409" s="80"/>
    </row>
    <row r="410" spans="1:111" s="25" customFormat="1" ht="12.75">
      <c r="A410" s="22"/>
      <c r="B410" s="22"/>
      <c r="C410" s="26"/>
      <c r="D410" s="22"/>
      <c r="E410" s="27"/>
      <c r="F410" s="24"/>
      <c r="G410" s="24"/>
      <c r="H410" s="218"/>
      <c r="I410" s="218"/>
      <c r="J410" s="338"/>
      <c r="K410" s="218"/>
      <c r="DD410" s="80"/>
      <c r="DE410" s="80"/>
      <c r="DF410" s="80"/>
      <c r="DG410" s="80"/>
    </row>
    <row r="411" spans="1:111" s="25" customFormat="1" ht="12.75">
      <c r="A411" s="22"/>
      <c r="B411" s="22"/>
      <c r="C411" s="26"/>
      <c r="D411" s="22"/>
      <c r="E411" s="27"/>
      <c r="F411" s="24"/>
      <c r="G411" s="24"/>
      <c r="H411" s="218"/>
      <c r="I411" s="218"/>
      <c r="J411" s="338"/>
      <c r="K411" s="218"/>
      <c r="DD411" s="80"/>
      <c r="DE411" s="80"/>
      <c r="DF411" s="80"/>
      <c r="DG411" s="80"/>
    </row>
    <row r="412" spans="1:111" s="25" customFormat="1" ht="12.75">
      <c r="A412" s="22"/>
      <c r="B412" s="22"/>
      <c r="C412" s="26"/>
      <c r="D412" s="22"/>
      <c r="E412" s="27"/>
      <c r="F412" s="24"/>
      <c r="G412" s="24"/>
      <c r="H412" s="218"/>
      <c r="I412" s="218"/>
      <c r="J412" s="338"/>
      <c r="K412" s="218"/>
      <c r="DD412" s="80"/>
      <c r="DE412" s="80"/>
      <c r="DF412" s="80"/>
      <c r="DG412" s="80"/>
    </row>
    <row r="413" spans="1:111" s="25" customFormat="1" ht="12.75">
      <c r="A413" s="22"/>
      <c r="B413" s="22"/>
      <c r="C413" s="26"/>
      <c r="D413" s="22"/>
      <c r="E413" s="27"/>
      <c r="F413" s="24"/>
      <c r="G413" s="24"/>
      <c r="H413" s="218"/>
      <c r="I413" s="218"/>
      <c r="J413" s="338"/>
      <c r="K413" s="218"/>
      <c r="DD413" s="80"/>
      <c r="DE413" s="80"/>
      <c r="DF413" s="80"/>
      <c r="DG413" s="80"/>
    </row>
    <row r="414" spans="1:111" s="25" customFormat="1" ht="12.75">
      <c r="A414" s="22"/>
      <c r="B414" s="22"/>
      <c r="C414" s="26"/>
      <c r="D414" s="22"/>
      <c r="E414" s="27"/>
      <c r="F414" s="24"/>
      <c r="G414" s="24"/>
      <c r="H414" s="218"/>
      <c r="I414" s="218"/>
      <c r="J414" s="338"/>
      <c r="K414" s="218"/>
      <c r="DD414" s="80"/>
      <c r="DE414" s="80"/>
      <c r="DF414" s="80"/>
      <c r="DG414" s="80"/>
    </row>
    <row r="415" spans="1:111" s="25" customFormat="1" ht="12.75">
      <c r="A415" s="22"/>
      <c r="B415" s="22"/>
      <c r="C415" s="26"/>
      <c r="D415" s="22"/>
      <c r="E415" s="27"/>
      <c r="F415" s="24"/>
      <c r="G415" s="24"/>
      <c r="H415" s="218"/>
      <c r="I415" s="218"/>
      <c r="J415" s="338"/>
      <c r="K415" s="218"/>
      <c r="DD415" s="80"/>
      <c r="DE415" s="80"/>
      <c r="DF415" s="80"/>
      <c r="DG415" s="80"/>
    </row>
    <row r="416" spans="1:111" s="25" customFormat="1" ht="12.75">
      <c r="A416" s="22"/>
      <c r="B416" s="22"/>
      <c r="C416" s="26"/>
      <c r="D416" s="22"/>
      <c r="E416" s="27"/>
      <c r="F416" s="24"/>
      <c r="G416" s="24"/>
      <c r="H416" s="218"/>
      <c r="I416" s="218"/>
      <c r="J416" s="338"/>
      <c r="K416" s="218"/>
      <c r="DD416" s="80"/>
      <c r="DE416" s="80"/>
      <c r="DF416" s="80"/>
      <c r="DG416" s="80"/>
    </row>
    <row r="417" spans="1:111" s="25" customFormat="1" ht="12.75">
      <c r="A417" s="22"/>
      <c r="B417" s="22"/>
      <c r="C417" s="26"/>
      <c r="D417" s="22"/>
      <c r="E417" s="27"/>
      <c r="F417" s="24"/>
      <c r="G417" s="24"/>
      <c r="H417" s="218"/>
      <c r="I417" s="218"/>
      <c r="J417" s="338"/>
      <c r="K417" s="218"/>
      <c r="DD417" s="80"/>
      <c r="DE417" s="80"/>
      <c r="DF417" s="80"/>
      <c r="DG417" s="80"/>
    </row>
    <row r="418" spans="1:111" s="25" customFormat="1" ht="12.75">
      <c r="A418" s="22"/>
      <c r="B418" s="22"/>
      <c r="C418" s="26"/>
      <c r="D418" s="22"/>
      <c r="E418" s="27"/>
      <c r="F418" s="24"/>
      <c r="G418" s="24"/>
      <c r="H418" s="218"/>
      <c r="I418" s="218"/>
      <c r="J418" s="338"/>
      <c r="K418" s="218"/>
      <c r="DD418" s="80"/>
      <c r="DE418" s="80"/>
      <c r="DF418" s="80"/>
      <c r="DG418" s="80"/>
    </row>
    <row r="419" spans="1:111" s="25" customFormat="1" ht="12.75">
      <c r="A419" s="22"/>
      <c r="B419" s="22"/>
      <c r="C419" s="26"/>
      <c r="D419" s="22"/>
      <c r="E419" s="27"/>
      <c r="F419" s="24"/>
      <c r="G419" s="24"/>
      <c r="H419" s="218"/>
      <c r="I419" s="218"/>
      <c r="J419" s="338"/>
      <c r="K419" s="218"/>
      <c r="DD419" s="80"/>
      <c r="DE419" s="80"/>
      <c r="DF419" s="80"/>
      <c r="DG419" s="80"/>
    </row>
    <row r="420" spans="1:111" s="25" customFormat="1" ht="12.75">
      <c r="A420" s="22"/>
      <c r="B420" s="22"/>
      <c r="C420" s="26"/>
      <c r="D420" s="22"/>
      <c r="E420" s="27"/>
      <c r="F420" s="24"/>
      <c r="G420" s="24"/>
      <c r="H420" s="218"/>
      <c r="I420" s="218"/>
      <c r="J420" s="338"/>
      <c r="K420" s="218"/>
      <c r="DD420" s="80"/>
      <c r="DE420" s="80"/>
      <c r="DF420" s="80"/>
      <c r="DG420" s="80"/>
    </row>
    <row r="421" spans="1:111" s="25" customFormat="1" ht="12.75">
      <c r="A421" s="22"/>
      <c r="B421" s="22"/>
      <c r="C421" s="26"/>
      <c r="D421" s="22"/>
      <c r="E421" s="27"/>
      <c r="F421" s="24"/>
      <c r="G421" s="24"/>
      <c r="H421" s="218"/>
      <c r="I421" s="218"/>
      <c r="J421" s="338"/>
      <c r="K421" s="218"/>
      <c r="DD421" s="80"/>
      <c r="DE421" s="80"/>
      <c r="DF421" s="80"/>
      <c r="DG421" s="80"/>
    </row>
    <row r="422" spans="1:111" s="25" customFormat="1" ht="12.75">
      <c r="A422" s="22"/>
      <c r="B422" s="22"/>
      <c r="C422" s="26"/>
      <c r="D422" s="22"/>
      <c r="E422" s="27"/>
      <c r="F422" s="24"/>
      <c r="G422" s="24"/>
      <c r="H422" s="218"/>
      <c r="I422" s="218"/>
      <c r="J422" s="338"/>
      <c r="K422" s="218"/>
      <c r="DD422" s="80"/>
      <c r="DE422" s="80"/>
      <c r="DF422" s="80"/>
      <c r="DG422" s="80"/>
    </row>
    <row r="423" spans="1:111" s="25" customFormat="1" ht="12.75">
      <c r="A423" s="22"/>
      <c r="B423" s="22"/>
      <c r="C423" s="26"/>
      <c r="D423" s="22"/>
      <c r="E423" s="27"/>
      <c r="F423" s="24"/>
      <c r="G423" s="24"/>
      <c r="H423" s="218"/>
      <c r="I423" s="218"/>
      <c r="J423" s="338"/>
      <c r="K423" s="218"/>
      <c r="DD423" s="80"/>
      <c r="DE423" s="80"/>
      <c r="DF423" s="80"/>
      <c r="DG423" s="80"/>
    </row>
    <row r="424" spans="1:111" s="25" customFormat="1" ht="12.75">
      <c r="A424" s="22"/>
      <c r="B424" s="22"/>
      <c r="C424" s="26"/>
      <c r="D424" s="22"/>
      <c r="E424" s="27"/>
      <c r="F424" s="24"/>
      <c r="G424" s="24"/>
      <c r="H424" s="218"/>
      <c r="I424" s="218"/>
      <c r="J424" s="338"/>
      <c r="K424" s="218"/>
      <c r="DD424" s="80"/>
      <c r="DE424" s="80"/>
      <c r="DF424" s="80"/>
      <c r="DG424" s="80"/>
    </row>
    <row r="425" spans="1:111" s="25" customFormat="1" ht="12.75">
      <c r="A425" s="22"/>
      <c r="B425" s="22"/>
      <c r="C425" s="26"/>
      <c r="D425" s="22"/>
      <c r="E425" s="27"/>
      <c r="F425" s="24"/>
      <c r="G425" s="24"/>
      <c r="H425" s="218"/>
      <c r="I425" s="218"/>
      <c r="J425" s="338"/>
      <c r="K425" s="218"/>
      <c r="DD425" s="80"/>
      <c r="DE425" s="80"/>
      <c r="DF425" s="80"/>
      <c r="DG425" s="80"/>
    </row>
    <row r="426" spans="1:111" s="25" customFormat="1" ht="12.75">
      <c r="A426" s="22"/>
      <c r="B426" s="22"/>
      <c r="C426" s="26"/>
      <c r="D426" s="22"/>
      <c r="E426" s="27"/>
      <c r="F426" s="24"/>
      <c r="G426" s="24"/>
      <c r="H426" s="218"/>
      <c r="I426" s="218"/>
      <c r="J426" s="338"/>
      <c r="K426" s="218"/>
      <c r="DD426" s="80"/>
      <c r="DE426" s="80"/>
      <c r="DF426" s="80"/>
      <c r="DG426" s="80"/>
    </row>
    <row r="427" spans="1:111" s="25" customFormat="1" ht="12.75">
      <c r="A427" s="22"/>
      <c r="B427" s="22"/>
      <c r="C427" s="26"/>
      <c r="D427" s="22"/>
      <c r="E427" s="27"/>
      <c r="F427" s="24"/>
      <c r="G427" s="24"/>
      <c r="H427" s="218"/>
      <c r="I427" s="218"/>
      <c r="J427" s="338"/>
      <c r="K427" s="218"/>
      <c r="DD427" s="80"/>
      <c r="DE427" s="80"/>
      <c r="DF427" s="80"/>
      <c r="DG427" s="80"/>
    </row>
    <row r="428" spans="1:111" s="25" customFormat="1" ht="12.75">
      <c r="A428" s="22"/>
      <c r="B428" s="22"/>
      <c r="C428" s="26"/>
      <c r="D428" s="22"/>
      <c r="E428" s="27"/>
      <c r="F428" s="24"/>
      <c r="G428" s="24"/>
      <c r="H428" s="218"/>
      <c r="I428" s="218"/>
      <c r="J428" s="338"/>
      <c r="K428" s="218"/>
      <c r="DD428" s="80"/>
      <c r="DE428" s="80"/>
      <c r="DF428" s="80"/>
      <c r="DG428" s="80"/>
    </row>
    <row r="429" spans="1:111" s="25" customFormat="1" ht="12.75">
      <c r="A429" s="22"/>
      <c r="B429" s="22"/>
      <c r="C429" s="26"/>
      <c r="D429" s="22"/>
      <c r="E429" s="27"/>
      <c r="F429" s="24"/>
      <c r="G429" s="24"/>
      <c r="H429" s="218"/>
      <c r="I429" s="218"/>
      <c r="J429" s="338"/>
      <c r="K429" s="218"/>
      <c r="DD429" s="80"/>
      <c r="DE429" s="80"/>
      <c r="DF429" s="80"/>
      <c r="DG429" s="80"/>
    </row>
    <row r="430" spans="1:111" s="25" customFormat="1" ht="12.75">
      <c r="A430" s="22"/>
      <c r="B430" s="22"/>
      <c r="C430" s="26"/>
      <c r="D430" s="22"/>
      <c r="E430" s="27"/>
      <c r="F430" s="24"/>
      <c r="G430" s="24"/>
      <c r="H430" s="218"/>
      <c r="I430" s="218"/>
      <c r="J430" s="338"/>
      <c r="K430" s="218"/>
      <c r="DD430" s="80"/>
      <c r="DE430" s="80"/>
      <c r="DF430" s="80"/>
      <c r="DG430" s="80"/>
    </row>
    <row r="431" spans="1:111" s="25" customFormat="1" ht="12.75">
      <c r="A431" s="22"/>
      <c r="B431" s="22"/>
      <c r="C431" s="26"/>
      <c r="D431" s="22"/>
      <c r="E431" s="27"/>
      <c r="F431" s="24"/>
      <c r="G431" s="24"/>
      <c r="H431" s="218"/>
      <c r="I431" s="218"/>
      <c r="J431" s="338"/>
      <c r="K431" s="218"/>
      <c r="DD431" s="80"/>
      <c r="DE431" s="80"/>
      <c r="DF431" s="80"/>
      <c r="DG431" s="80"/>
    </row>
    <row r="432" spans="1:111" s="25" customFormat="1" ht="12.75">
      <c r="A432" s="22"/>
      <c r="B432" s="22"/>
      <c r="C432" s="26"/>
      <c r="D432" s="22"/>
      <c r="E432" s="27"/>
      <c r="F432" s="24"/>
      <c r="G432" s="24"/>
      <c r="H432" s="218"/>
      <c r="I432" s="218"/>
      <c r="J432" s="338"/>
      <c r="K432" s="218"/>
      <c r="DD432" s="80"/>
      <c r="DE432" s="80"/>
      <c r="DF432" s="80"/>
      <c r="DG432" s="80"/>
    </row>
    <row r="433" spans="1:111" s="25" customFormat="1" ht="12.75">
      <c r="A433" s="22"/>
      <c r="B433" s="22"/>
      <c r="C433" s="26"/>
      <c r="D433" s="22"/>
      <c r="E433" s="27"/>
      <c r="F433" s="24"/>
      <c r="G433" s="24"/>
      <c r="H433" s="218"/>
      <c r="I433" s="218"/>
      <c r="J433" s="338"/>
      <c r="K433" s="218"/>
      <c r="DD433" s="80"/>
      <c r="DE433" s="80"/>
      <c r="DF433" s="80"/>
      <c r="DG433" s="80"/>
    </row>
    <row r="434" spans="1:111" s="25" customFormat="1" ht="12.75">
      <c r="A434" s="22"/>
      <c r="B434" s="22"/>
      <c r="C434" s="26"/>
      <c r="D434" s="22"/>
      <c r="E434" s="27"/>
      <c r="F434" s="24"/>
      <c r="G434" s="24"/>
      <c r="H434" s="218"/>
      <c r="I434" s="218"/>
      <c r="J434" s="338"/>
      <c r="K434" s="218"/>
      <c r="DD434" s="80"/>
      <c r="DE434" s="80"/>
      <c r="DF434" s="80"/>
      <c r="DG434" s="80"/>
    </row>
    <row r="435" spans="1:111" s="25" customFormat="1" ht="12.75">
      <c r="A435" s="22"/>
      <c r="B435" s="22"/>
      <c r="C435" s="26"/>
      <c r="D435" s="22"/>
      <c r="E435" s="27"/>
      <c r="F435" s="24"/>
      <c r="G435" s="24"/>
      <c r="H435" s="218"/>
      <c r="I435" s="218"/>
      <c r="J435" s="338"/>
      <c r="K435" s="218"/>
      <c r="DD435" s="80"/>
      <c r="DE435" s="80"/>
      <c r="DF435" s="80"/>
      <c r="DG435" s="80"/>
    </row>
    <row r="436" spans="1:111" s="25" customFormat="1" ht="12.75">
      <c r="A436" s="22"/>
      <c r="B436" s="22"/>
      <c r="C436" s="26"/>
      <c r="D436" s="22"/>
      <c r="E436" s="27"/>
      <c r="F436" s="24"/>
      <c r="G436" s="24"/>
      <c r="H436" s="218"/>
      <c r="I436" s="218"/>
      <c r="J436" s="338"/>
      <c r="K436" s="218"/>
      <c r="DD436" s="80"/>
      <c r="DE436" s="80"/>
      <c r="DF436" s="80"/>
      <c r="DG436" s="80"/>
    </row>
    <row r="437" spans="1:111" s="25" customFormat="1" ht="12.75">
      <c r="A437" s="22"/>
      <c r="B437" s="22"/>
      <c r="C437" s="26"/>
      <c r="D437" s="22"/>
      <c r="E437" s="27"/>
      <c r="F437" s="24"/>
      <c r="G437" s="24"/>
      <c r="H437" s="218"/>
      <c r="I437" s="218"/>
      <c r="J437" s="338"/>
      <c r="K437" s="218"/>
      <c r="DD437" s="80"/>
      <c r="DE437" s="80"/>
      <c r="DF437" s="80"/>
      <c r="DG437" s="80"/>
    </row>
    <row r="438" spans="1:111" s="25" customFormat="1" ht="12.75">
      <c r="A438" s="22"/>
      <c r="B438" s="22"/>
      <c r="C438" s="26"/>
      <c r="D438" s="22"/>
      <c r="E438" s="27"/>
      <c r="F438" s="24"/>
      <c r="G438" s="24"/>
      <c r="H438" s="218"/>
      <c r="I438" s="218"/>
      <c r="J438" s="338"/>
      <c r="K438" s="218"/>
      <c r="DD438" s="80"/>
      <c r="DE438" s="80"/>
      <c r="DF438" s="80"/>
      <c r="DG438" s="80"/>
    </row>
    <row r="439" spans="1:111" s="25" customFormat="1" ht="12.75">
      <c r="A439" s="22"/>
      <c r="B439" s="22"/>
      <c r="C439" s="26"/>
      <c r="D439" s="22"/>
      <c r="E439" s="27"/>
      <c r="F439" s="24"/>
      <c r="G439" s="24"/>
      <c r="H439" s="218"/>
      <c r="I439" s="218"/>
      <c r="J439" s="338"/>
      <c r="K439" s="218"/>
      <c r="DD439" s="80"/>
      <c r="DE439" s="80"/>
      <c r="DF439" s="80"/>
      <c r="DG439" s="80"/>
    </row>
    <row r="440" spans="1:111" s="25" customFormat="1" ht="12.75">
      <c r="A440" s="22"/>
      <c r="B440" s="22"/>
      <c r="C440" s="26"/>
      <c r="D440" s="22"/>
      <c r="E440" s="27"/>
      <c r="F440" s="24"/>
      <c r="G440" s="24"/>
      <c r="H440" s="218"/>
      <c r="I440" s="218"/>
      <c r="J440" s="338"/>
      <c r="K440" s="218"/>
      <c r="DD440" s="80"/>
      <c r="DE440" s="80"/>
      <c r="DF440" s="80"/>
      <c r="DG440" s="80"/>
    </row>
    <row r="441" spans="1:111" s="25" customFormat="1" ht="12.75">
      <c r="A441" s="22"/>
      <c r="B441" s="22"/>
      <c r="C441" s="26"/>
      <c r="D441" s="22"/>
      <c r="E441" s="27"/>
      <c r="F441" s="24"/>
      <c r="G441" s="24"/>
      <c r="H441" s="218"/>
      <c r="I441" s="218"/>
      <c r="J441" s="338"/>
      <c r="K441" s="218"/>
      <c r="DD441" s="80"/>
      <c r="DE441" s="80"/>
      <c r="DF441" s="80"/>
      <c r="DG441" s="80"/>
    </row>
    <row r="442" spans="1:111" s="25" customFormat="1" ht="12.75">
      <c r="A442" s="22"/>
      <c r="B442" s="22"/>
      <c r="C442" s="26"/>
      <c r="D442" s="22"/>
      <c r="E442" s="27"/>
      <c r="F442" s="24"/>
      <c r="G442" s="24"/>
      <c r="H442" s="218"/>
      <c r="I442" s="218"/>
      <c r="J442" s="338"/>
      <c r="K442" s="218"/>
      <c r="DD442" s="80"/>
      <c r="DE442" s="80"/>
      <c r="DF442" s="80"/>
      <c r="DG442" s="80"/>
    </row>
    <row r="443" spans="1:111" s="25" customFormat="1" ht="12.75">
      <c r="A443" s="22"/>
      <c r="B443" s="22"/>
      <c r="C443" s="26"/>
      <c r="D443" s="22"/>
      <c r="E443" s="27"/>
      <c r="F443" s="24"/>
      <c r="G443" s="24"/>
      <c r="H443" s="218"/>
      <c r="I443" s="218"/>
      <c r="J443" s="338"/>
      <c r="K443" s="218"/>
      <c r="DD443" s="80"/>
      <c r="DE443" s="80"/>
      <c r="DF443" s="80"/>
      <c r="DG443" s="80"/>
    </row>
    <row r="444" spans="1:111" s="25" customFormat="1" ht="12.75">
      <c r="A444" s="22"/>
      <c r="B444" s="22"/>
      <c r="C444" s="26"/>
      <c r="D444" s="22"/>
      <c r="E444" s="27"/>
      <c r="F444" s="24"/>
      <c r="G444" s="24"/>
      <c r="H444" s="218"/>
      <c r="I444" s="218"/>
      <c r="J444" s="338"/>
      <c r="K444" s="218"/>
      <c r="DD444" s="80"/>
      <c r="DE444" s="80"/>
      <c r="DF444" s="80"/>
      <c r="DG444" s="80"/>
    </row>
    <row r="445" spans="1:111" s="25" customFormat="1" ht="12.75">
      <c r="A445" s="22"/>
      <c r="B445" s="22"/>
      <c r="C445" s="26"/>
      <c r="D445" s="22"/>
      <c r="E445" s="27"/>
      <c r="F445" s="24"/>
      <c r="G445" s="24"/>
      <c r="H445" s="218"/>
      <c r="I445" s="218"/>
      <c r="J445" s="338"/>
      <c r="K445" s="218"/>
      <c r="DD445" s="80"/>
      <c r="DE445" s="80"/>
      <c r="DF445" s="80"/>
      <c r="DG445" s="80"/>
    </row>
    <row r="446" spans="1:111" s="25" customFormat="1" ht="12.75">
      <c r="A446" s="22"/>
      <c r="B446" s="22"/>
      <c r="C446" s="26"/>
      <c r="D446" s="22"/>
      <c r="E446" s="27"/>
      <c r="F446" s="24"/>
      <c r="G446" s="24"/>
      <c r="H446" s="218"/>
      <c r="I446" s="218"/>
      <c r="J446" s="338"/>
      <c r="K446" s="218"/>
      <c r="DD446" s="80"/>
      <c r="DE446" s="80"/>
      <c r="DF446" s="80"/>
      <c r="DG446" s="80"/>
    </row>
    <row r="447" spans="1:111" s="25" customFormat="1" ht="12.75">
      <c r="A447" s="22"/>
      <c r="B447" s="22"/>
      <c r="C447" s="26"/>
      <c r="D447" s="22"/>
      <c r="E447" s="27"/>
      <c r="F447" s="24"/>
      <c r="G447" s="24"/>
      <c r="H447" s="218"/>
      <c r="I447" s="218"/>
      <c r="J447" s="338"/>
      <c r="K447" s="218"/>
      <c r="DD447" s="80"/>
      <c r="DE447" s="80"/>
      <c r="DF447" s="80"/>
      <c r="DG447" s="80"/>
    </row>
    <row r="448" spans="1:111" s="25" customFormat="1" ht="12.75">
      <c r="A448" s="22"/>
      <c r="B448" s="22"/>
      <c r="C448" s="26"/>
      <c r="D448" s="22"/>
      <c r="E448" s="27"/>
      <c r="F448" s="24"/>
      <c r="G448" s="24"/>
      <c r="H448" s="218"/>
      <c r="I448" s="218"/>
      <c r="J448" s="338"/>
      <c r="K448" s="218"/>
      <c r="DD448" s="80"/>
      <c r="DE448" s="80"/>
      <c r="DF448" s="80"/>
      <c r="DG448" s="80"/>
    </row>
    <row r="449" spans="1:111" s="25" customFormat="1" ht="12.75">
      <c r="A449" s="22"/>
      <c r="B449" s="22"/>
      <c r="C449" s="26"/>
      <c r="D449" s="22"/>
      <c r="E449" s="27"/>
      <c r="F449" s="24"/>
      <c r="G449" s="24"/>
      <c r="H449" s="218"/>
      <c r="I449" s="218"/>
      <c r="J449" s="338"/>
      <c r="K449" s="218"/>
      <c r="DD449" s="80"/>
      <c r="DE449" s="80"/>
      <c r="DF449" s="80"/>
      <c r="DG449" s="80"/>
    </row>
    <row r="450" spans="1:111" s="25" customFormat="1" ht="12.75">
      <c r="A450" s="22"/>
      <c r="B450" s="22"/>
      <c r="C450" s="26"/>
      <c r="D450" s="22"/>
      <c r="E450" s="27"/>
      <c r="F450" s="24"/>
      <c r="G450" s="24"/>
      <c r="H450" s="218"/>
      <c r="I450" s="218"/>
      <c r="J450" s="338"/>
      <c r="K450" s="218"/>
      <c r="DD450" s="80"/>
      <c r="DE450" s="80"/>
      <c r="DF450" s="80"/>
      <c r="DG450" s="80"/>
    </row>
    <row r="451" spans="1:111" s="25" customFormat="1" ht="12.75">
      <c r="A451" s="22"/>
      <c r="B451" s="22"/>
      <c r="C451" s="26"/>
      <c r="D451" s="22"/>
      <c r="E451" s="27"/>
      <c r="F451" s="24"/>
      <c r="G451" s="24"/>
      <c r="H451" s="218"/>
      <c r="I451" s="218"/>
      <c r="J451" s="338"/>
      <c r="K451" s="218"/>
      <c r="DD451" s="80"/>
      <c r="DE451" s="80"/>
      <c r="DF451" s="80"/>
      <c r="DG451" s="80"/>
    </row>
    <row r="452" spans="1:111" s="25" customFormat="1" ht="12.75">
      <c r="A452" s="22"/>
      <c r="B452" s="22"/>
      <c r="C452" s="26"/>
      <c r="D452" s="22"/>
      <c r="E452" s="27"/>
      <c r="F452" s="24"/>
      <c r="G452" s="24"/>
      <c r="H452" s="218"/>
      <c r="I452" s="218"/>
      <c r="J452" s="338"/>
      <c r="K452" s="218"/>
      <c r="DD452" s="80"/>
      <c r="DE452" s="80"/>
      <c r="DF452" s="80"/>
      <c r="DG452" s="80"/>
    </row>
    <row r="453" spans="1:111" s="25" customFormat="1" ht="12.75">
      <c r="A453" s="22"/>
      <c r="B453" s="22"/>
      <c r="C453" s="26"/>
      <c r="D453" s="22"/>
      <c r="E453" s="27"/>
      <c r="F453" s="24"/>
      <c r="G453" s="24"/>
      <c r="H453" s="218"/>
      <c r="I453" s="218"/>
      <c r="J453" s="338"/>
      <c r="K453" s="218"/>
      <c r="DD453" s="80"/>
      <c r="DE453" s="80"/>
      <c r="DF453" s="80"/>
      <c r="DG453" s="80"/>
    </row>
    <row r="454" spans="1:111" s="25" customFormat="1" ht="12.75">
      <c r="A454" s="22"/>
      <c r="B454" s="22"/>
      <c r="C454" s="26"/>
      <c r="D454" s="22"/>
      <c r="E454" s="27"/>
      <c r="F454" s="24"/>
      <c r="G454" s="24"/>
      <c r="H454" s="218"/>
      <c r="I454" s="218"/>
      <c r="J454" s="338"/>
      <c r="K454" s="218"/>
      <c r="DD454" s="80"/>
      <c r="DE454" s="80"/>
      <c r="DF454" s="80"/>
      <c r="DG454" s="80"/>
    </row>
    <row r="455" spans="1:111" s="25" customFormat="1" ht="12.75">
      <c r="A455" s="22"/>
      <c r="B455" s="22"/>
      <c r="C455" s="26"/>
      <c r="D455" s="22"/>
      <c r="E455" s="27"/>
      <c r="F455" s="24"/>
      <c r="G455" s="24"/>
      <c r="H455" s="218"/>
      <c r="I455" s="218"/>
      <c r="J455" s="338"/>
      <c r="K455" s="218"/>
      <c r="DD455" s="80"/>
      <c r="DE455" s="80"/>
      <c r="DF455" s="80"/>
      <c r="DG455" s="80"/>
    </row>
    <row r="456" spans="1:111" s="25" customFormat="1" ht="12.75">
      <c r="A456" s="22"/>
      <c r="B456" s="22"/>
      <c r="C456" s="26"/>
      <c r="D456" s="22"/>
      <c r="E456" s="27"/>
      <c r="F456" s="24"/>
      <c r="G456" s="24"/>
      <c r="H456" s="218"/>
      <c r="I456" s="218"/>
      <c r="J456" s="338"/>
      <c r="K456" s="218"/>
      <c r="DD456" s="80"/>
      <c r="DE456" s="80"/>
      <c r="DF456" s="80"/>
      <c r="DG456" s="80"/>
    </row>
    <row r="457" spans="1:111" s="25" customFormat="1" ht="12.75">
      <c r="A457" s="22"/>
      <c r="B457" s="22"/>
      <c r="C457" s="26"/>
      <c r="D457" s="22"/>
      <c r="E457" s="27"/>
      <c r="F457" s="24"/>
      <c r="G457" s="24"/>
      <c r="H457" s="218"/>
      <c r="I457" s="218"/>
      <c r="J457" s="338"/>
      <c r="K457" s="218"/>
      <c r="DD457" s="80"/>
      <c r="DE457" s="80"/>
      <c r="DF457" s="80"/>
      <c r="DG457" s="80"/>
    </row>
    <row r="458" spans="1:111" s="25" customFormat="1" ht="12.75">
      <c r="A458" s="22"/>
      <c r="B458" s="22"/>
      <c r="C458" s="26"/>
      <c r="D458" s="22"/>
      <c r="E458" s="27"/>
      <c r="F458" s="24"/>
      <c r="G458" s="24"/>
      <c r="H458" s="218"/>
      <c r="I458" s="218"/>
      <c r="J458" s="338"/>
      <c r="K458" s="218"/>
      <c r="DD458" s="80"/>
      <c r="DE458" s="80"/>
      <c r="DF458" s="80"/>
      <c r="DG458" s="80"/>
    </row>
    <row r="459" spans="1:111" s="25" customFormat="1" ht="12.75">
      <c r="A459" s="22"/>
      <c r="B459" s="22"/>
      <c r="C459" s="26"/>
      <c r="D459" s="22"/>
      <c r="E459" s="27"/>
      <c r="F459" s="24"/>
      <c r="G459" s="24"/>
      <c r="H459" s="218"/>
      <c r="I459" s="218"/>
      <c r="J459" s="338"/>
      <c r="K459" s="218"/>
      <c r="DD459" s="80"/>
      <c r="DE459" s="80"/>
      <c r="DF459" s="80"/>
      <c r="DG459" s="80"/>
    </row>
    <row r="460" spans="1:111" s="25" customFormat="1" ht="12.75">
      <c r="A460" s="22"/>
      <c r="B460" s="22"/>
      <c r="C460" s="26"/>
      <c r="D460" s="22"/>
      <c r="E460" s="27"/>
      <c r="F460" s="24"/>
      <c r="G460" s="24"/>
      <c r="H460" s="218"/>
      <c r="I460" s="218"/>
      <c r="J460" s="338"/>
      <c r="K460" s="218"/>
      <c r="DD460" s="80"/>
      <c r="DE460" s="80"/>
      <c r="DF460" s="80"/>
      <c r="DG460" s="80"/>
    </row>
    <row r="461" spans="1:111" s="25" customFormat="1" ht="12.75">
      <c r="A461" s="22"/>
      <c r="B461" s="22"/>
      <c r="C461" s="26"/>
      <c r="D461" s="22"/>
      <c r="E461" s="27"/>
      <c r="F461" s="24"/>
      <c r="G461" s="24"/>
      <c r="H461" s="218"/>
      <c r="I461" s="218"/>
      <c r="J461" s="338"/>
      <c r="K461" s="218"/>
      <c r="DD461" s="80"/>
      <c r="DE461" s="80"/>
      <c r="DF461" s="80"/>
      <c r="DG461" s="80"/>
    </row>
    <row r="462" spans="1:111" s="25" customFormat="1" ht="12.75">
      <c r="A462" s="22"/>
      <c r="B462" s="22"/>
      <c r="C462" s="26"/>
      <c r="D462" s="22"/>
      <c r="E462" s="27"/>
      <c r="F462" s="24"/>
      <c r="G462" s="24"/>
      <c r="H462" s="218"/>
      <c r="I462" s="218"/>
      <c r="J462" s="338"/>
      <c r="K462" s="218"/>
      <c r="DD462" s="80"/>
      <c r="DE462" s="80"/>
      <c r="DF462" s="80"/>
      <c r="DG462" s="80"/>
    </row>
    <row r="463" spans="1:111" s="25" customFormat="1" ht="12.75">
      <c r="A463" s="22"/>
      <c r="B463" s="22"/>
      <c r="C463" s="26"/>
      <c r="D463" s="22"/>
      <c r="E463" s="27"/>
      <c r="F463" s="24"/>
      <c r="G463" s="24"/>
      <c r="H463" s="218"/>
      <c r="I463" s="218"/>
      <c r="J463" s="338"/>
      <c r="K463" s="218"/>
      <c r="DD463" s="80"/>
      <c r="DE463" s="80"/>
      <c r="DF463" s="80"/>
      <c r="DG463" s="80"/>
    </row>
    <row r="464" spans="1:111" s="25" customFormat="1" ht="12.75">
      <c r="A464" s="22"/>
      <c r="B464" s="22"/>
      <c r="C464" s="26"/>
      <c r="D464" s="22"/>
      <c r="E464" s="27"/>
      <c r="F464" s="24"/>
      <c r="G464" s="24"/>
      <c r="H464" s="218"/>
      <c r="I464" s="218"/>
      <c r="J464" s="338"/>
      <c r="K464" s="218"/>
      <c r="DD464" s="80"/>
      <c r="DE464" s="80"/>
      <c r="DF464" s="80"/>
      <c r="DG464" s="80"/>
    </row>
    <row r="465" spans="1:111" s="25" customFormat="1" ht="12.75">
      <c r="A465" s="22"/>
      <c r="B465" s="22"/>
      <c r="C465" s="26"/>
      <c r="D465" s="22"/>
      <c r="E465" s="27"/>
      <c r="F465" s="24"/>
      <c r="G465" s="24"/>
      <c r="H465" s="218"/>
      <c r="I465" s="218"/>
      <c r="J465" s="338"/>
      <c r="K465" s="218"/>
      <c r="DD465" s="80"/>
      <c r="DE465" s="80"/>
      <c r="DF465" s="80"/>
      <c r="DG465" s="80"/>
    </row>
    <row r="466" spans="1:111" s="25" customFormat="1" ht="12.75">
      <c r="A466" s="22"/>
      <c r="B466" s="22"/>
      <c r="C466" s="26"/>
      <c r="D466" s="22"/>
      <c r="E466" s="27"/>
      <c r="F466" s="24"/>
      <c r="G466" s="24"/>
      <c r="H466" s="218"/>
      <c r="I466" s="218"/>
      <c r="J466" s="338"/>
      <c r="K466" s="218"/>
      <c r="DD466" s="80"/>
      <c r="DE466" s="80"/>
      <c r="DF466" s="80"/>
      <c r="DG466" s="80"/>
    </row>
    <row r="467" spans="1:111" s="25" customFormat="1" ht="12.75">
      <c r="A467" s="22"/>
      <c r="B467" s="22"/>
      <c r="C467" s="26"/>
      <c r="D467" s="22"/>
      <c r="E467" s="27"/>
      <c r="F467" s="24"/>
      <c r="G467" s="24"/>
      <c r="H467" s="218"/>
      <c r="I467" s="218"/>
      <c r="J467" s="338"/>
      <c r="K467" s="218"/>
      <c r="DD467" s="80"/>
      <c r="DE467" s="80"/>
      <c r="DF467" s="80"/>
      <c r="DG467" s="80"/>
    </row>
    <row r="468" spans="1:111" s="25" customFormat="1" ht="12.75">
      <c r="A468" s="22"/>
      <c r="B468" s="22"/>
      <c r="C468" s="26"/>
      <c r="D468" s="22"/>
      <c r="E468" s="27"/>
      <c r="F468" s="24"/>
      <c r="G468" s="24"/>
      <c r="H468" s="218"/>
      <c r="I468" s="218"/>
      <c r="J468" s="338"/>
      <c r="K468" s="218"/>
      <c r="DD468" s="80"/>
      <c r="DE468" s="80"/>
      <c r="DF468" s="80"/>
      <c r="DG468" s="80"/>
    </row>
    <row r="469" spans="1:111" s="25" customFormat="1" ht="12.75">
      <c r="A469" s="22"/>
      <c r="B469" s="22"/>
      <c r="C469" s="26"/>
      <c r="D469" s="22"/>
      <c r="E469" s="27"/>
      <c r="F469" s="24"/>
      <c r="G469" s="24"/>
      <c r="H469" s="218"/>
      <c r="I469" s="218"/>
      <c r="J469" s="338"/>
      <c r="K469" s="218"/>
      <c r="DD469" s="80"/>
      <c r="DE469" s="80"/>
      <c r="DF469" s="80"/>
      <c r="DG469" s="80"/>
    </row>
    <row r="470" spans="1:111" s="25" customFormat="1" ht="12.75">
      <c r="A470" s="22"/>
      <c r="B470" s="22"/>
      <c r="C470" s="26"/>
      <c r="D470" s="22"/>
      <c r="E470" s="27"/>
      <c r="F470" s="24"/>
      <c r="G470" s="24"/>
      <c r="H470" s="218"/>
      <c r="I470" s="218"/>
      <c r="J470" s="338"/>
      <c r="K470" s="218"/>
      <c r="DD470" s="80"/>
      <c r="DE470" s="80"/>
      <c r="DF470" s="80"/>
      <c r="DG470" s="80"/>
    </row>
    <row r="471" spans="1:111" s="25" customFormat="1" ht="12.75">
      <c r="A471" s="22"/>
      <c r="B471" s="22"/>
      <c r="C471" s="26"/>
      <c r="D471" s="22"/>
      <c r="E471" s="27"/>
      <c r="F471" s="24"/>
      <c r="G471" s="24"/>
      <c r="H471" s="218"/>
      <c r="I471" s="218"/>
      <c r="J471" s="338"/>
      <c r="K471" s="218"/>
      <c r="DD471" s="80"/>
      <c r="DE471" s="80"/>
      <c r="DF471" s="80"/>
      <c r="DG471" s="80"/>
    </row>
    <row r="472" spans="1:111" s="25" customFormat="1" ht="12.75">
      <c r="A472" s="22"/>
      <c r="B472" s="22"/>
      <c r="C472" s="26"/>
      <c r="D472" s="22"/>
      <c r="E472" s="27"/>
      <c r="F472" s="24"/>
      <c r="G472" s="24"/>
      <c r="H472" s="218"/>
      <c r="I472" s="218"/>
      <c r="J472" s="338"/>
      <c r="K472" s="218"/>
      <c r="DD472" s="80"/>
      <c r="DE472" s="80"/>
      <c r="DF472" s="80"/>
      <c r="DG472" s="80"/>
    </row>
    <row r="473" spans="1:111" s="25" customFormat="1" ht="12.75">
      <c r="A473" s="22"/>
      <c r="B473" s="22"/>
      <c r="C473" s="26"/>
      <c r="D473" s="22"/>
      <c r="E473" s="27"/>
      <c r="F473" s="24"/>
      <c r="G473" s="24"/>
      <c r="H473" s="218"/>
      <c r="I473" s="218"/>
      <c r="J473" s="338"/>
      <c r="K473" s="218"/>
      <c r="DD473" s="80"/>
      <c r="DE473" s="80"/>
      <c r="DF473" s="80"/>
      <c r="DG473" s="80"/>
    </row>
    <row r="474" spans="1:111" s="25" customFormat="1" ht="12.75">
      <c r="A474" s="22"/>
      <c r="B474" s="22"/>
      <c r="C474" s="26"/>
      <c r="D474" s="22"/>
      <c r="E474" s="27"/>
      <c r="F474" s="24"/>
      <c r="G474" s="24"/>
      <c r="H474" s="218"/>
      <c r="I474" s="218"/>
      <c r="J474" s="338"/>
      <c r="K474" s="218"/>
      <c r="DD474" s="80"/>
      <c r="DE474" s="80"/>
      <c r="DF474" s="80"/>
      <c r="DG474" s="80"/>
    </row>
    <row r="475" spans="1:111" s="25" customFormat="1" ht="12.75">
      <c r="A475" s="22"/>
      <c r="B475" s="22"/>
      <c r="C475" s="26"/>
      <c r="D475" s="22"/>
      <c r="E475" s="27"/>
      <c r="F475" s="24"/>
      <c r="G475" s="24"/>
      <c r="H475" s="218"/>
      <c r="I475" s="218"/>
      <c r="J475" s="338"/>
      <c r="K475" s="218"/>
      <c r="DD475" s="80"/>
      <c r="DE475" s="80"/>
      <c r="DF475" s="80"/>
      <c r="DG475" s="80"/>
    </row>
    <row r="476" spans="1:111" s="25" customFormat="1" ht="12.75">
      <c r="A476" s="22"/>
      <c r="B476" s="22"/>
      <c r="C476" s="26"/>
      <c r="D476" s="22"/>
      <c r="E476" s="27"/>
      <c r="F476" s="24"/>
      <c r="G476" s="24"/>
      <c r="H476" s="218"/>
      <c r="I476" s="218"/>
      <c r="J476" s="338"/>
      <c r="K476" s="218"/>
      <c r="DD476" s="80"/>
      <c r="DE476" s="80"/>
      <c r="DF476" s="80"/>
      <c r="DG476" s="80"/>
    </row>
    <row r="477" spans="1:111" s="25" customFormat="1" ht="12.75">
      <c r="A477" s="22"/>
      <c r="B477" s="22"/>
      <c r="C477" s="26"/>
      <c r="D477" s="22"/>
      <c r="E477" s="27"/>
      <c r="F477" s="24"/>
      <c r="G477" s="24"/>
      <c r="H477" s="218"/>
      <c r="I477" s="218"/>
      <c r="J477" s="338"/>
      <c r="K477" s="218"/>
      <c r="DD477" s="80"/>
      <c r="DE477" s="80"/>
      <c r="DF477" s="80"/>
      <c r="DG477" s="80"/>
    </row>
    <row r="478" spans="1:111" s="25" customFormat="1" ht="12.75">
      <c r="A478" s="22"/>
      <c r="B478" s="22"/>
      <c r="C478" s="26"/>
      <c r="D478" s="22"/>
      <c r="E478" s="27"/>
      <c r="F478" s="24"/>
      <c r="G478" s="24"/>
      <c r="H478" s="218"/>
      <c r="I478" s="218"/>
      <c r="J478" s="338"/>
      <c r="K478" s="218"/>
      <c r="DD478" s="80"/>
      <c r="DE478" s="80"/>
      <c r="DF478" s="80"/>
      <c r="DG478" s="80"/>
    </row>
    <row r="479" spans="1:111" s="25" customFormat="1" ht="12.75">
      <c r="A479" s="22"/>
      <c r="B479" s="22"/>
      <c r="C479" s="26"/>
      <c r="D479" s="22"/>
      <c r="E479" s="27"/>
      <c r="F479" s="24"/>
      <c r="G479" s="24"/>
      <c r="H479" s="218"/>
      <c r="I479" s="218"/>
      <c r="J479" s="338"/>
      <c r="K479" s="218"/>
      <c r="DD479" s="80"/>
      <c r="DE479" s="80"/>
      <c r="DF479" s="80"/>
      <c r="DG479" s="80"/>
    </row>
    <row r="480" spans="1:111" s="25" customFormat="1" ht="12.75">
      <c r="A480" s="22"/>
      <c r="B480" s="22"/>
      <c r="C480" s="26"/>
      <c r="D480" s="22"/>
      <c r="E480" s="27"/>
      <c r="F480" s="24"/>
      <c r="G480" s="24"/>
      <c r="H480" s="218"/>
      <c r="I480" s="218"/>
      <c r="J480" s="338"/>
      <c r="K480" s="218"/>
      <c r="DD480" s="80"/>
      <c r="DE480" s="80"/>
      <c r="DF480" s="80"/>
      <c r="DG480" s="80"/>
    </row>
    <row r="481" spans="1:111" s="25" customFormat="1" ht="12.75">
      <c r="A481" s="22"/>
      <c r="B481" s="22"/>
      <c r="C481" s="26"/>
      <c r="D481" s="22"/>
      <c r="E481" s="27"/>
      <c r="F481" s="24"/>
      <c r="G481" s="24"/>
      <c r="H481" s="218"/>
      <c r="I481" s="218"/>
      <c r="J481" s="338"/>
      <c r="K481" s="218"/>
      <c r="DD481" s="80"/>
      <c r="DE481" s="80"/>
      <c r="DF481" s="80"/>
      <c r="DG481" s="80"/>
    </row>
    <row r="482" spans="1:111" s="25" customFormat="1" ht="12.75">
      <c r="A482" s="22"/>
      <c r="B482" s="22"/>
      <c r="C482" s="26"/>
      <c r="D482" s="22"/>
      <c r="E482" s="27"/>
      <c r="F482" s="24"/>
      <c r="G482" s="24"/>
      <c r="H482" s="218"/>
      <c r="I482" s="218"/>
      <c r="J482" s="338"/>
      <c r="K482" s="218"/>
      <c r="DD482" s="80"/>
      <c r="DE482" s="80"/>
      <c r="DF482" s="80"/>
      <c r="DG482" s="80"/>
    </row>
    <row r="483" spans="1:111" s="25" customFormat="1" ht="12.75">
      <c r="A483" s="22"/>
      <c r="B483" s="22"/>
      <c r="C483" s="26"/>
      <c r="D483" s="22"/>
      <c r="E483" s="27"/>
      <c r="F483" s="24"/>
      <c r="G483" s="24"/>
      <c r="H483" s="218"/>
      <c r="I483" s="218"/>
      <c r="J483" s="338"/>
      <c r="K483" s="218"/>
      <c r="DD483" s="80"/>
      <c r="DE483" s="80"/>
      <c r="DF483" s="80"/>
      <c r="DG483" s="80"/>
    </row>
    <row r="484" spans="1:111" s="25" customFormat="1" ht="12.75">
      <c r="A484" s="22"/>
      <c r="B484" s="22"/>
      <c r="C484" s="26"/>
      <c r="D484" s="22"/>
      <c r="E484" s="27"/>
      <c r="F484" s="24"/>
      <c r="G484" s="24"/>
      <c r="H484" s="218"/>
      <c r="I484" s="218"/>
      <c r="J484" s="338"/>
      <c r="K484" s="218"/>
      <c r="DD484" s="80"/>
      <c r="DE484" s="80"/>
      <c r="DF484" s="80"/>
      <c r="DG484" s="80"/>
    </row>
    <row r="485" spans="1:111" s="25" customFormat="1" ht="12.75">
      <c r="A485" s="22"/>
      <c r="B485" s="22"/>
      <c r="C485" s="26"/>
      <c r="D485" s="22"/>
      <c r="E485" s="27"/>
      <c r="F485" s="24"/>
      <c r="G485" s="24"/>
      <c r="H485" s="218"/>
      <c r="I485" s="218"/>
      <c r="J485" s="338"/>
      <c r="K485" s="218"/>
      <c r="DD485" s="80"/>
      <c r="DE485" s="80"/>
      <c r="DF485" s="80"/>
      <c r="DG485" s="80"/>
    </row>
    <row r="486" spans="1:111" s="25" customFormat="1" ht="12.75">
      <c r="A486" s="22"/>
      <c r="B486" s="22"/>
      <c r="C486" s="26"/>
      <c r="D486" s="22"/>
      <c r="E486" s="27"/>
      <c r="F486" s="24"/>
      <c r="G486" s="24"/>
      <c r="H486" s="218"/>
      <c r="I486" s="218"/>
      <c r="J486" s="338"/>
      <c r="K486" s="218"/>
      <c r="DD486" s="80"/>
      <c r="DE486" s="80"/>
      <c r="DF486" s="80"/>
      <c r="DG486" s="80"/>
    </row>
    <row r="487" spans="1:111" s="25" customFormat="1" ht="12.75">
      <c r="A487" s="22"/>
      <c r="B487" s="22"/>
      <c r="C487" s="26"/>
      <c r="D487" s="22"/>
      <c r="E487" s="27"/>
      <c r="F487" s="24"/>
      <c r="G487" s="24"/>
      <c r="H487" s="218"/>
      <c r="I487" s="218"/>
      <c r="J487" s="338"/>
      <c r="K487" s="218"/>
      <c r="DD487" s="80"/>
      <c r="DE487" s="80"/>
      <c r="DF487" s="80"/>
      <c r="DG487" s="80"/>
    </row>
    <row r="488" spans="1:111" s="25" customFormat="1" ht="12.75">
      <c r="A488" s="22"/>
      <c r="B488" s="22"/>
      <c r="C488" s="26"/>
      <c r="D488" s="22"/>
      <c r="E488" s="27"/>
      <c r="F488" s="24"/>
      <c r="G488" s="24"/>
      <c r="H488" s="218"/>
      <c r="I488" s="218"/>
      <c r="J488" s="338"/>
      <c r="K488" s="218"/>
      <c r="DD488" s="80"/>
      <c r="DE488" s="80"/>
      <c r="DF488" s="80"/>
      <c r="DG488" s="80"/>
    </row>
    <row r="489" spans="1:111" s="25" customFormat="1" ht="12.75">
      <c r="A489" s="22"/>
      <c r="B489" s="22"/>
      <c r="C489" s="26"/>
      <c r="D489" s="22"/>
      <c r="E489" s="27"/>
      <c r="F489" s="24"/>
      <c r="G489" s="24"/>
      <c r="H489" s="218"/>
      <c r="I489" s="218"/>
      <c r="J489" s="338"/>
      <c r="K489" s="218"/>
      <c r="DD489" s="80"/>
      <c r="DE489" s="80"/>
      <c r="DF489" s="80"/>
      <c r="DG489" s="80"/>
    </row>
    <row r="490" spans="1:111" s="25" customFormat="1" ht="12.75">
      <c r="A490" s="22"/>
      <c r="B490" s="22"/>
      <c r="C490" s="26"/>
      <c r="D490" s="22"/>
      <c r="E490" s="27"/>
      <c r="F490" s="24"/>
      <c r="G490" s="24"/>
      <c r="H490" s="218"/>
      <c r="I490" s="218"/>
      <c r="J490" s="338"/>
      <c r="K490" s="218"/>
      <c r="DD490" s="80"/>
      <c r="DE490" s="80"/>
      <c r="DF490" s="80"/>
      <c r="DG490" s="80"/>
    </row>
    <row r="491" spans="1:111" s="25" customFormat="1" ht="12.75">
      <c r="A491" s="22"/>
      <c r="B491" s="22"/>
      <c r="C491" s="26"/>
      <c r="D491" s="22"/>
      <c r="E491" s="27"/>
      <c r="F491" s="24"/>
      <c r="G491" s="24"/>
      <c r="H491" s="218"/>
      <c r="I491" s="218"/>
      <c r="J491" s="338"/>
      <c r="K491" s="218"/>
      <c r="DD491" s="80"/>
      <c r="DE491" s="80"/>
      <c r="DF491" s="80"/>
      <c r="DG491" s="80"/>
    </row>
    <row r="492" spans="1:111" s="25" customFormat="1" ht="12.75">
      <c r="A492" s="22"/>
      <c r="B492" s="22"/>
      <c r="C492" s="26"/>
      <c r="D492" s="22"/>
      <c r="E492" s="27"/>
      <c r="F492" s="24"/>
      <c r="G492" s="24"/>
      <c r="H492" s="218"/>
      <c r="I492" s="218"/>
      <c r="J492" s="338"/>
      <c r="K492" s="218"/>
      <c r="DD492" s="80"/>
      <c r="DE492" s="80"/>
      <c r="DF492" s="80"/>
      <c r="DG492" s="80"/>
    </row>
    <row r="493" spans="1:111" s="25" customFormat="1" ht="12.75">
      <c r="A493" s="22"/>
      <c r="B493" s="22"/>
      <c r="C493" s="26"/>
      <c r="D493" s="22"/>
      <c r="E493" s="27"/>
      <c r="F493" s="24"/>
      <c r="G493" s="24"/>
      <c r="H493" s="218"/>
      <c r="I493" s="218"/>
      <c r="J493" s="338"/>
      <c r="K493" s="218"/>
      <c r="DD493" s="80"/>
      <c r="DE493" s="80"/>
      <c r="DF493" s="80"/>
      <c r="DG493" s="80"/>
    </row>
    <row r="494" spans="1:111" s="25" customFormat="1" ht="12.75">
      <c r="A494" s="22"/>
      <c r="B494" s="22"/>
      <c r="C494" s="26"/>
      <c r="D494" s="22"/>
      <c r="E494" s="27"/>
      <c r="F494" s="24"/>
      <c r="G494" s="24"/>
      <c r="H494" s="218"/>
      <c r="I494" s="218"/>
      <c r="J494" s="338"/>
      <c r="K494" s="218"/>
      <c r="DD494" s="80"/>
      <c r="DE494" s="80"/>
      <c r="DF494" s="80"/>
      <c r="DG494" s="80"/>
    </row>
    <row r="495" spans="1:111" s="25" customFormat="1" ht="12.75">
      <c r="A495" s="22"/>
      <c r="B495" s="22"/>
      <c r="C495" s="26"/>
      <c r="D495" s="22"/>
      <c r="E495" s="27"/>
      <c r="F495" s="24"/>
      <c r="G495" s="24"/>
      <c r="H495" s="218"/>
      <c r="I495" s="218"/>
      <c r="J495" s="338"/>
      <c r="K495" s="218"/>
      <c r="DD495" s="80"/>
      <c r="DE495" s="80"/>
      <c r="DF495" s="80"/>
      <c r="DG495" s="80"/>
    </row>
    <row r="496" spans="1:111" s="25" customFormat="1" ht="12.75">
      <c r="A496" s="22"/>
      <c r="B496" s="22"/>
      <c r="C496" s="26"/>
      <c r="D496" s="22"/>
      <c r="E496" s="27"/>
      <c r="F496" s="24"/>
      <c r="G496" s="24"/>
      <c r="H496" s="218"/>
      <c r="I496" s="218"/>
      <c r="J496" s="338"/>
      <c r="K496" s="218"/>
      <c r="DD496" s="80"/>
      <c r="DE496" s="80"/>
      <c r="DF496" s="80"/>
      <c r="DG496" s="80"/>
    </row>
    <row r="497" spans="1:111" s="25" customFormat="1" ht="12.75">
      <c r="A497" s="22"/>
      <c r="B497" s="22"/>
      <c r="C497" s="26"/>
      <c r="D497" s="22"/>
      <c r="E497" s="27"/>
      <c r="F497" s="24"/>
      <c r="G497" s="24"/>
      <c r="H497" s="218"/>
      <c r="I497" s="218"/>
      <c r="J497" s="338"/>
      <c r="K497" s="218"/>
      <c r="DD497" s="80"/>
      <c r="DE497" s="80"/>
      <c r="DF497" s="80"/>
      <c r="DG497" s="80"/>
    </row>
    <row r="498" spans="1:111" s="25" customFormat="1" ht="12.75">
      <c r="A498" s="22"/>
      <c r="B498" s="22"/>
      <c r="C498" s="26"/>
      <c r="D498" s="22"/>
      <c r="E498" s="27"/>
      <c r="F498" s="24"/>
      <c r="G498" s="24"/>
      <c r="H498" s="218"/>
      <c r="I498" s="218"/>
      <c r="J498" s="338"/>
      <c r="K498" s="218"/>
      <c r="DD498" s="80"/>
      <c r="DE498" s="80"/>
      <c r="DF498" s="80"/>
      <c r="DG498" s="80"/>
    </row>
    <row r="499" spans="1:111" s="25" customFormat="1" ht="12.75">
      <c r="A499" s="22"/>
      <c r="B499" s="22"/>
      <c r="C499" s="26"/>
      <c r="D499" s="22"/>
      <c r="E499" s="27"/>
      <c r="F499" s="24"/>
      <c r="G499" s="24"/>
      <c r="H499" s="218"/>
      <c r="I499" s="218"/>
      <c r="J499" s="338"/>
      <c r="K499" s="218"/>
      <c r="DD499" s="80"/>
      <c r="DE499" s="80"/>
      <c r="DF499" s="80"/>
      <c r="DG499" s="80"/>
    </row>
    <row r="500" spans="1:111" s="25" customFormat="1" ht="12.75">
      <c r="A500" s="22"/>
      <c r="B500" s="22"/>
      <c r="C500" s="26"/>
      <c r="D500" s="22"/>
      <c r="E500" s="27"/>
      <c r="F500" s="24"/>
      <c r="G500" s="24"/>
      <c r="H500" s="218"/>
      <c r="I500" s="218"/>
      <c r="J500" s="338"/>
      <c r="K500" s="218"/>
      <c r="DD500" s="80"/>
      <c r="DE500" s="80"/>
      <c r="DF500" s="80"/>
      <c r="DG500" s="80"/>
    </row>
    <row r="501" spans="1:111" s="25" customFormat="1" ht="12.75">
      <c r="A501" s="22"/>
      <c r="B501" s="22"/>
      <c r="C501" s="26"/>
      <c r="D501" s="22"/>
      <c r="E501" s="27"/>
      <c r="F501" s="24"/>
      <c r="G501" s="24"/>
      <c r="H501" s="218"/>
      <c r="I501" s="218"/>
      <c r="J501" s="338"/>
      <c r="K501" s="218"/>
      <c r="DD501" s="80"/>
      <c r="DE501" s="80"/>
      <c r="DF501" s="80"/>
      <c r="DG501" s="80"/>
    </row>
    <row r="502" spans="1:111" s="25" customFormat="1" ht="12.75">
      <c r="A502" s="22"/>
      <c r="B502" s="22"/>
      <c r="C502" s="26"/>
      <c r="D502" s="22"/>
      <c r="E502" s="27"/>
      <c r="F502" s="24"/>
      <c r="G502" s="24"/>
      <c r="H502" s="218"/>
      <c r="I502" s="218"/>
      <c r="J502" s="338"/>
      <c r="K502" s="218"/>
      <c r="DD502" s="80"/>
      <c r="DE502" s="80"/>
      <c r="DF502" s="80"/>
      <c r="DG502" s="80"/>
    </row>
    <row r="503" spans="1:111" s="25" customFormat="1" ht="12.75">
      <c r="A503" s="22"/>
      <c r="B503" s="22"/>
      <c r="C503" s="26"/>
      <c r="D503" s="22"/>
      <c r="E503" s="27"/>
      <c r="F503" s="24"/>
      <c r="G503" s="24"/>
      <c r="H503" s="218"/>
      <c r="I503" s="218"/>
      <c r="J503" s="338"/>
      <c r="K503" s="218"/>
      <c r="DD503" s="80"/>
      <c r="DE503" s="80"/>
      <c r="DF503" s="80"/>
      <c r="DG503" s="80"/>
    </row>
    <row r="504" spans="1:111" s="25" customFormat="1" ht="12.75">
      <c r="A504" s="22"/>
      <c r="B504" s="22"/>
      <c r="C504" s="26"/>
      <c r="D504" s="22"/>
      <c r="E504" s="27"/>
      <c r="F504" s="24"/>
      <c r="G504" s="24"/>
      <c r="H504" s="218"/>
      <c r="I504" s="218"/>
      <c r="J504" s="338"/>
      <c r="K504" s="218"/>
      <c r="DD504" s="80"/>
      <c r="DE504" s="80"/>
      <c r="DF504" s="80"/>
      <c r="DG504" s="80"/>
    </row>
    <row r="505" spans="1:111" s="25" customFormat="1" ht="12.75">
      <c r="A505" s="22"/>
      <c r="B505" s="22"/>
      <c r="C505" s="26"/>
      <c r="D505" s="22"/>
      <c r="E505" s="27"/>
      <c r="F505" s="24"/>
      <c r="G505" s="24"/>
      <c r="H505" s="218"/>
      <c r="I505" s="218"/>
      <c r="J505" s="338"/>
      <c r="K505" s="218"/>
      <c r="DD505" s="80"/>
      <c r="DE505" s="80"/>
      <c r="DF505" s="80"/>
      <c r="DG505" s="80"/>
    </row>
    <row r="506" spans="1:111" s="25" customFormat="1" ht="12.75">
      <c r="A506" s="22"/>
      <c r="B506" s="22"/>
      <c r="C506" s="26"/>
      <c r="D506" s="22"/>
      <c r="E506" s="27"/>
      <c r="F506" s="24"/>
      <c r="G506" s="24"/>
      <c r="H506" s="218"/>
      <c r="I506" s="218"/>
      <c r="J506" s="338"/>
      <c r="K506" s="218"/>
      <c r="DD506" s="80"/>
      <c r="DE506" s="80"/>
      <c r="DF506" s="80"/>
      <c r="DG506" s="80"/>
    </row>
    <row r="507" spans="1:111" s="25" customFormat="1" ht="12.75">
      <c r="A507" s="22"/>
      <c r="B507" s="22"/>
      <c r="C507" s="26"/>
      <c r="D507" s="22"/>
      <c r="E507" s="27"/>
      <c r="F507" s="24"/>
      <c r="G507" s="24"/>
      <c r="H507" s="218"/>
      <c r="I507" s="218"/>
      <c r="J507" s="338"/>
      <c r="K507" s="218"/>
      <c r="DD507" s="80"/>
      <c r="DE507" s="80"/>
      <c r="DF507" s="80"/>
      <c r="DG507" s="80"/>
    </row>
    <row r="508" spans="1:111" s="25" customFormat="1" ht="12.75">
      <c r="A508" s="22"/>
      <c r="B508" s="22"/>
      <c r="C508" s="26"/>
      <c r="D508" s="22"/>
      <c r="E508" s="27"/>
      <c r="F508" s="24"/>
      <c r="G508" s="24"/>
      <c r="H508" s="218"/>
      <c r="I508" s="218"/>
      <c r="J508" s="338"/>
      <c r="K508" s="218"/>
      <c r="DD508" s="80"/>
      <c r="DE508" s="80"/>
      <c r="DF508" s="80"/>
      <c r="DG508" s="80"/>
    </row>
    <row r="509" spans="1:111" s="25" customFormat="1" ht="12.75">
      <c r="A509" s="22"/>
      <c r="B509" s="22"/>
      <c r="C509" s="26"/>
      <c r="D509" s="22"/>
      <c r="E509" s="27"/>
      <c r="F509" s="24"/>
      <c r="G509" s="24"/>
      <c r="H509" s="218"/>
      <c r="I509" s="218"/>
      <c r="J509" s="338"/>
      <c r="K509" s="218"/>
      <c r="DD509" s="80"/>
      <c r="DE509" s="80"/>
      <c r="DF509" s="80"/>
      <c r="DG509" s="80"/>
    </row>
    <row r="510" spans="1:111" s="25" customFormat="1" ht="12.75">
      <c r="A510" s="22"/>
      <c r="B510" s="22"/>
      <c r="C510" s="26"/>
      <c r="D510" s="22"/>
      <c r="E510" s="27"/>
      <c r="F510" s="24"/>
      <c r="G510" s="24"/>
      <c r="H510" s="218"/>
      <c r="I510" s="218"/>
      <c r="J510" s="338"/>
      <c r="K510" s="218"/>
      <c r="DD510" s="80"/>
      <c r="DE510" s="80"/>
      <c r="DF510" s="80"/>
      <c r="DG510" s="80"/>
    </row>
    <row r="511" spans="1:111" s="25" customFormat="1" ht="12.75">
      <c r="A511" s="22"/>
      <c r="B511" s="22"/>
      <c r="C511" s="26"/>
      <c r="D511" s="22"/>
      <c r="E511" s="27"/>
      <c r="F511" s="24"/>
      <c r="G511" s="24"/>
      <c r="H511" s="218"/>
      <c r="I511" s="218"/>
      <c r="J511" s="338"/>
      <c r="K511" s="218"/>
      <c r="DD511" s="80"/>
      <c r="DE511" s="80"/>
      <c r="DF511" s="80"/>
      <c r="DG511" s="80"/>
    </row>
    <row r="512" spans="1:111" s="25" customFormat="1" ht="12.75">
      <c r="A512" s="22"/>
      <c r="B512" s="22"/>
      <c r="C512" s="26"/>
      <c r="D512" s="22"/>
      <c r="E512" s="27"/>
      <c r="F512" s="24"/>
      <c r="G512" s="24"/>
      <c r="H512" s="218"/>
      <c r="I512" s="218"/>
      <c r="J512" s="338"/>
      <c r="K512" s="218"/>
      <c r="DD512" s="80"/>
      <c r="DE512" s="80"/>
      <c r="DF512" s="80"/>
      <c r="DG512" s="80"/>
    </row>
    <row r="513" spans="1:111" s="25" customFormat="1" ht="12.75">
      <c r="A513" s="22"/>
      <c r="B513" s="22"/>
      <c r="C513" s="26"/>
      <c r="D513" s="22"/>
      <c r="E513" s="27"/>
      <c r="F513" s="24"/>
      <c r="G513" s="24"/>
      <c r="H513" s="218"/>
      <c r="I513" s="218"/>
      <c r="J513" s="338"/>
      <c r="K513" s="218"/>
      <c r="DD513" s="80"/>
      <c r="DE513" s="80"/>
      <c r="DF513" s="80"/>
      <c r="DG513" s="80"/>
    </row>
    <row r="514" spans="1:111" s="25" customFormat="1" ht="12.75">
      <c r="A514" s="22"/>
      <c r="B514" s="22"/>
      <c r="C514" s="26"/>
      <c r="D514" s="22"/>
      <c r="E514" s="27"/>
      <c r="F514" s="24"/>
      <c r="G514" s="24"/>
      <c r="H514" s="218"/>
      <c r="I514" s="218"/>
      <c r="J514" s="338"/>
      <c r="K514" s="218"/>
      <c r="DD514" s="80"/>
      <c r="DE514" s="80"/>
      <c r="DF514" s="80"/>
      <c r="DG514" s="80"/>
    </row>
    <row r="515" spans="1:111" s="25" customFormat="1" ht="12.75">
      <c r="A515" s="22"/>
      <c r="B515" s="22"/>
      <c r="C515" s="26"/>
      <c r="D515" s="22"/>
      <c r="E515" s="27"/>
      <c r="F515" s="24"/>
      <c r="G515" s="24"/>
      <c r="H515" s="218"/>
      <c r="I515" s="218"/>
      <c r="J515" s="338"/>
      <c r="K515" s="218"/>
      <c r="DD515" s="80"/>
      <c r="DE515" s="80"/>
      <c r="DF515" s="80"/>
      <c r="DG515" s="80"/>
    </row>
    <row r="516" spans="1:111" s="25" customFormat="1" ht="12.75">
      <c r="A516" s="22"/>
      <c r="B516" s="22"/>
      <c r="C516" s="26"/>
      <c r="D516" s="22"/>
      <c r="E516" s="27"/>
      <c r="F516" s="24"/>
      <c r="G516" s="24"/>
      <c r="H516" s="218"/>
      <c r="I516" s="218"/>
      <c r="J516" s="338"/>
      <c r="K516" s="218"/>
      <c r="DD516" s="80"/>
      <c r="DE516" s="80"/>
      <c r="DF516" s="80"/>
      <c r="DG516" s="80"/>
    </row>
    <row r="517" spans="1:111" s="25" customFormat="1" ht="12.75">
      <c r="A517" s="22"/>
      <c r="B517" s="22"/>
      <c r="C517" s="26"/>
      <c r="D517" s="22"/>
      <c r="E517" s="27"/>
      <c r="F517" s="24"/>
      <c r="G517" s="24"/>
      <c r="H517" s="218"/>
      <c r="I517" s="218"/>
      <c r="J517" s="338"/>
      <c r="K517" s="218"/>
      <c r="DD517" s="80"/>
      <c r="DE517" s="80"/>
      <c r="DF517" s="80"/>
      <c r="DG517" s="80"/>
    </row>
    <row r="518" spans="1:111" s="25" customFormat="1" ht="12.75">
      <c r="A518" s="22"/>
      <c r="B518" s="22"/>
      <c r="C518" s="26"/>
      <c r="D518" s="22"/>
      <c r="E518" s="27"/>
      <c r="F518" s="24"/>
      <c r="G518" s="24"/>
      <c r="H518" s="218"/>
      <c r="I518" s="218"/>
      <c r="J518" s="338"/>
      <c r="K518" s="218"/>
      <c r="DD518" s="80"/>
      <c r="DE518" s="80"/>
      <c r="DF518" s="80"/>
      <c r="DG518" s="80"/>
    </row>
    <row r="519" spans="1:111" s="25" customFormat="1" ht="12.75">
      <c r="A519" s="22"/>
      <c r="B519" s="22"/>
      <c r="C519" s="26"/>
      <c r="D519" s="22"/>
      <c r="E519" s="27"/>
      <c r="F519" s="24"/>
      <c r="G519" s="24"/>
      <c r="H519" s="218"/>
      <c r="I519" s="218"/>
      <c r="J519" s="338"/>
      <c r="K519" s="218"/>
      <c r="DD519" s="80"/>
      <c r="DE519" s="80"/>
      <c r="DF519" s="80"/>
      <c r="DG519" s="80"/>
    </row>
    <row r="520" spans="1:111" s="25" customFormat="1" ht="12.75">
      <c r="A520" s="22"/>
      <c r="B520" s="22"/>
      <c r="C520" s="26"/>
      <c r="D520" s="22"/>
      <c r="E520" s="27"/>
      <c r="F520" s="24"/>
      <c r="G520" s="24"/>
      <c r="H520" s="218"/>
      <c r="I520" s="218"/>
      <c r="J520" s="338"/>
      <c r="K520" s="218"/>
      <c r="DD520" s="80"/>
      <c r="DE520" s="80"/>
      <c r="DF520" s="80"/>
      <c r="DG520" s="80"/>
    </row>
    <row r="521" spans="1:111" s="25" customFormat="1" ht="12.75">
      <c r="A521" s="22"/>
      <c r="B521" s="22"/>
      <c r="C521" s="26"/>
      <c r="D521" s="22"/>
      <c r="E521" s="27"/>
      <c r="F521" s="24"/>
      <c r="G521" s="24"/>
      <c r="H521" s="218"/>
      <c r="I521" s="218"/>
      <c r="J521" s="338"/>
      <c r="K521" s="218"/>
      <c r="DD521" s="80"/>
      <c r="DE521" s="80"/>
      <c r="DF521" s="80"/>
      <c r="DG521" s="80"/>
    </row>
    <row r="522" spans="1:111" s="25" customFormat="1" ht="12.75">
      <c r="A522" s="22"/>
      <c r="B522" s="22"/>
      <c r="C522" s="26"/>
      <c r="D522" s="22"/>
      <c r="E522" s="27"/>
      <c r="F522" s="24"/>
      <c r="G522" s="24"/>
      <c r="H522" s="218"/>
      <c r="I522" s="218"/>
      <c r="J522" s="338"/>
      <c r="K522" s="218"/>
      <c r="DD522" s="80"/>
      <c r="DE522" s="80"/>
      <c r="DF522" s="80"/>
      <c r="DG522" s="80"/>
    </row>
    <row r="523" spans="1:111" s="25" customFormat="1" ht="12.75">
      <c r="A523" s="22"/>
      <c r="B523" s="22"/>
      <c r="C523" s="26"/>
      <c r="D523" s="22"/>
      <c r="E523" s="27"/>
      <c r="F523" s="24"/>
      <c r="G523" s="24"/>
      <c r="H523" s="218"/>
      <c r="I523" s="218"/>
      <c r="J523" s="338"/>
      <c r="K523" s="218"/>
      <c r="DD523" s="80"/>
      <c r="DE523" s="80"/>
      <c r="DF523" s="80"/>
      <c r="DG523" s="80"/>
    </row>
    <row r="524" spans="1:111" s="25" customFormat="1" ht="12.75">
      <c r="A524" s="22"/>
      <c r="B524" s="22"/>
      <c r="C524" s="26"/>
      <c r="D524" s="22"/>
      <c r="E524" s="27"/>
      <c r="F524" s="24"/>
      <c r="G524" s="24"/>
      <c r="H524" s="218"/>
      <c r="I524" s="218"/>
      <c r="J524" s="338"/>
      <c r="K524" s="218"/>
      <c r="DD524" s="80"/>
      <c r="DE524" s="80"/>
      <c r="DF524" s="80"/>
      <c r="DG524" s="80"/>
    </row>
    <row r="525" spans="1:111" s="25" customFormat="1" ht="12.75">
      <c r="A525" s="22"/>
      <c r="B525" s="22"/>
      <c r="C525" s="26"/>
      <c r="D525" s="22"/>
      <c r="E525" s="27"/>
      <c r="F525" s="24"/>
      <c r="G525" s="24"/>
      <c r="H525" s="218"/>
      <c r="I525" s="218"/>
      <c r="J525" s="338"/>
      <c r="K525" s="218"/>
      <c r="DD525" s="80"/>
      <c r="DE525" s="80"/>
      <c r="DF525" s="80"/>
      <c r="DG525" s="80"/>
    </row>
    <row r="526" spans="1:111" s="25" customFormat="1" ht="12.75">
      <c r="A526" s="22"/>
      <c r="B526" s="22"/>
      <c r="C526" s="26"/>
      <c r="D526" s="22"/>
      <c r="E526" s="27"/>
      <c r="F526" s="24"/>
      <c r="G526" s="24"/>
      <c r="H526" s="218"/>
      <c r="I526" s="218"/>
      <c r="J526" s="338"/>
      <c r="K526" s="218"/>
      <c r="DD526" s="80"/>
      <c r="DE526" s="80"/>
      <c r="DF526" s="80"/>
      <c r="DG526" s="80"/>
    </row>
    <row r="527" spans="1:111" s="25" customFormat="1" ht="12.75">
      <c r="A527" s="22"/>
      <c r="B527" s="22"/>
      <c r="C527" s="26"/>
      <c r="D527" s="22"/>
      <c r="E527" s="27"/>
      <c r="F527" s="24"/>
      <c r="G527" s="24"/>
      <c r="H527" s="218"/>
      <c r="I527" s="218"/>
      <c r="J527" s="338"/>
      <c r="K527" s="218"/>
      <c r="DD527" s="80"/>
      <c r="DE527" s="80"/>
      <c r="DF527" s="80"/>
      <c r="DG527" s="80"/>
    </row>
    <row r="528" spans="1:111" s="25" customFormat="1" ht="12.75">
      <c r="A528" s="22"/>
      <c r="B528" s="22"/>
      <c r="C528" s="26"/>
      <c r="D528" s="22"/>
      <c r="E528" s="27"/>
      <c r="F528" s="24"/>
      <c r="G528" s="24"/>
      <c r="H528" s="218"/>
      <c r="I528" s="218"/>
      <c r="J528" s="338"/>
      <c r="K528" s="218"/>
      <c r="DD528" s="80"/>
      <c r="DE528" s="80"/>
      <c r="DF528" s="80"/>
      <c r="DG528" s="80"/>
    </row>
    <row r="529" spans="1:111" s="25" customFormat="1" ht="12.75">
      <c r="A529" s="22"/>
      <c r="B529" s="22"/>
      <c r="C529" s="26"/>
      <c r="D529" s="22"/>
      <c r="E529" s="27"/>
      <c r="F529" s="24"/>
      <c r="G529" s="24"/>
      <c r="H529" s="218"/>
      <c r="I529" s="218"/>
      <c r="J529" s="338"/>
      <c r="K529" s="218"/>
      <c r="DD529" s="80"/>
      <c r="DE529" s="80"/>
      <c r="DF529" s="80"/>
      <c r="DG529" s="80"/>
    </row>
    <row r="530" spans="1:111" s="25" customFormat="1" ht="12.75">
      <c r="A530" s="22"/>
      <c r="B530" s="22"/>
      <c r="C530" s="26"/>
      <c r="D530" s="22"/>
      <c r="E530" s="27"/>
      <c r="F530" s="24"/>
      <c r="G530" s="24"/>
      <c r="H530" s="218"/>
      <c r="I530" s="218"/>
      <c r="J530" s="338"/>
      <c r="K530" s="218"/>
      <c r="DD530" s="80"/>
      <c r="DE530" s="80"/>
      <c r="DF530" s="80"/>
      <c r="DG530" s="80"/>
    </row>
    <row r="531" spans="1:111" s="25" customFormat="1" ht="12.75">
      <c r="A531" s="22"/>
      <c r="B531" s="22"/>
      <c r="C531" s="26"/>
      <c r="D531" s="22"/>
      <c r="E531" s="27"/>
      <c r="F531" s="24"/>
      <c r="G531" s="24"/>
      <c r="H531" s="218"/>
      <c r="I531" s="218"/>
      <c r="J531" s="338"/>
      <c r="K531" s="218"/>
      <c r="DD531" s="80"/>
      <c r="DE531" s="80"/>
      <c r="DF531" s="80"/>
      <c r="DG531" s="80"/>
    </row>
    <row r="532" spans="1:111" s="25" customFormat="1" ht="12.75">
      <c r="A532" s="22"/>
      <c r="B532" s="22"/>
      <c r="C532" s="26"/>
      <c r="D532" s="22"/>
      <c r="E532" s="27"/>
      <c r="F532" s="24"/>
      <c r="G532" s="24"/>
      <c r="H532" s="218"/>
      <c r="I532" s="218"/>
      <c r="J532" s="338"/>
      <c r="K532" s="218"/>
      <c r="DD532" s="80"/>
      <c r="DE532" s="80"/>
      <c r="DF532" s="80"/>
      <c r="DG532" s="80"/>
    </row>
    <row r="533" spans="1:111" s="25" customFormat="1" ht="12.75">
      <c r="A533" s="22"/>
      <c r="B533" s="22"/>
      <c r="C533" s="26"/>
      <c r="D533" s="22"/>
      <c r="E533" s="27"/>
      <c r="F533" s="24"/>
      <c r="G533" s="24"/>
      <c r="H533" s="218"/>
      <c r="I533" s="218"/>
      <c r="J533" s="338"/>
      <c r="K533" s="218"/>
      <c r="DD533" s="80"/>
      <c r="DE533" s="80"/>
      <c r="DF533" s="80"/>
      <c r="DG533" s="80"/>
    </row>
    <row r="534" spans="1:111" s="25" customFormat="1" ht="12.75">
      <c r="A534" s="22"/>
      <c r="B534" s="22"/>
      <c r="C534" s="26"/>
      <c r="D534" s="22"/>
      <c r="E534" s="27"/>
      <c r="F534" s="24"/>
      <c r="G534" s="24"/>
      <c r="H534" s="218"/>
      <c r="I534" s="218"/>
      <c r="J534" s="338"/>
      <c r="K534" s="218"/>
      <c r="DD534" s="80"/>
      <c r="DE534" s="80"/>
      <c r="DF534" s="80"/>
      <c r="DG534" s="80"/>
    </row>
    <row r="535" spans="1:111" s="25" customFormat="1" ht="12.75">
      <c r="A535" s="22"/>
      <c r="B535" s="22"/>
      <c r="C535" s="26"/>
      <c r="D535" s="22"/>
      <c r="E535" s="27"/>
      <c r="F535" s="24"/>
      <c r="G535" s="24"/>
      <c r="H535" s="218"/>
      <c r="I535" s="218"/>
      <c r="J535" s="338"/>
      <c r="K535" s="218"/>
      <c r="DD535" s="80"/>
      <c r="DE535" s="80"/>
      <c r="DF535" s="80"/>
      <c r="DG535" s="80"/>
    </row>
    <row r="536" spans="1:111" s="25" customFormat="1" ht="12.75">
      <c r="A536" s="22"/>
      <c r="B536" s="22"/>
      <c r="C536" s="26"/>
      <c r="D536" s="22"/>
      <c r="E536" s="27"/>
      <c r="F536" s="24"/>
      <c r="G536" s="24"/>
      <c r="H536" s="218"/>
      <c r="I536" s="218"/>
      <c r="J536" s="338"/>
      <c r="K536" s="218"/>
      <c r="DD536" s="80"/>
      <c r="DE536" s="80"/>
      <c r="DF536" s="80"/>
      <c r="DG536" s="80"/>
    </row>
    <row r="537" spans="1:111" s="25" customFormat="1" ht="12.75">
      <c r="A537" s="22"/>
      <c r="B537" s="22"/>
      <c r="C537" s="26"/>
      <c r="D537" s="22"/>
      <c r="E537" s="27"/>
      <c r="F537" s="24"/>
      <c r="G537" s="24"/>
      <c r="H537" s="218"/>
      <c r="I537" s="218"/>
      <c r="J537" s="338"/>
      <c r="K537" s="218"/>
      <c r="DD537" s="80"/>
      <c r="DE537" s="80"/>
      <c r="DF537" s="80"/>
      <c r="DG537" s="80"/>
    </row>
    <row r="538" spans="1:111" s="25" customFormat="1" ht="12.75">
      <c r="A538" s="22"/>
      <c r="B538" s="22"/>
      <c r="C538" s="26"/>
      <c r="D538" s="22"/>
      <c r="E538" s="27"/>
      <c r="F538" s="24"/>
      <c r="G538" s="24"/>
      <c r="H538" s="218"/>
      <c r="I538" s="218"/>
      <c r="J538" s="338"/>
      <c r="K538" s="218"/>
      <c r="DD538" s="80"/>
      <c r="DE538" s="80"/>
      <c r="DF538" s="80"/>
      <c r="DG538" s="80"/>
    </row>
    <row r="539" spans="1:111" s="25" customFormat="1" ht="12.75">
      <c r="A539" s="22"/>
      <c r="B539" s="22"/>
      <c r="C539" s="26"/>
      <c r="D539" s="22"/>
      <c r="E539" s="27"/>
      <c r="F539" s="24"/>
      <c r="G539" s="24"/>
      <c r="H539" s="218"/>
      <c r="I539" s="218"/>
      <c r="J539" s="338"/>
      <c r="K539" s="218"/>
      <c r="DD539" s="80"/>
      <c r="DE539" s="80"/>
      <c r="DF539" s="80"/>
      <c r="DG539" s="80"/>
    </row>
    <row r="540" spans="1:111" s="25" customFormat="1" ht="12.75">
      <c r="A540" s="22"/>
      <c r="B540" s="22"/>
      <c r="C540" s="26"/>
      <c r="D540" s="22"/>
      <c r="E540" s="27"/>
      <c r="F540" s="24"/>
      <c r="G540" s="24"/>
      <c r="H540" s="218"/>
      <c r="I540" s="218"/>
      <c r="J540" s="338"/>
      <c r="K540" s="218"/>
      <c r="DD540" s="80"/>
      <c r="DE540" s="80"/>
      <c r="DF540" s="80"/>
      <c r="DG540" s="80"/>
    </row>
    <row r="541" spans="1:111" s="25" customFormat="1" ht="12.75">
      <c r="A541" s="22"/>
      <c r="B541" s="22"/>
      <c r="C541" s="26"/>
      <c r="D541" s="22"/>
      <c r="E541" s="27"/>
      <c r="F541" s="24"/>
      <c r="G541" s="24"/>
      <c r="H541" s="218"/>
      <c r="I541" s="218"/>
      <c r="J541" s="338"/>
      <c r="K541" s="218"/>
      <c r="DD541" s="80"/>
      <c r="DE541" s="80"/>
      <c r="DF541" s="80"/>
      <c r="DG541" s="80"/>
    </row>
    <row r="542" spans="1:111" s="25" customFormat="1" ht="12.75">
      <c r="A542" s="22"/>
      <c r="B542" s="22"/>
      <c r="C542" s="26"/>
      <c r="D542" s="22"/>
      <c r="E542" s="27"/>
      <c r="F542" s="24"/>
      <c r="G542" s="24"/>
      <c r="H542" s="218"/>
      <c r="I542" s="218"/>
      <c r="J542" s="338"/>
      <c r="K542" s="218"/>
      <c r="DD542" s="80"/>
      <c r="DE542" s="80"/>
      <c r="DF542" s="80"/>
      <c r="DG542" s="80"/>
    </row>
    <row r="543" spans="1:111" s="25" customFormat="1" ht="12.75">
      <c r="A543" s="22"/>
      <c r="B543" s="22"/>
      <c r="C543" s="26"/>
      <c r="D543" s="22"/>
      <c r="E543" s="27"/>
      <c r="F543" s="24"/>
      <c r="G543" s="24"/>
      <c r="H543" s="218"/>
      <c r="I543" s="218"/>
      <c r="J543" s="338"/>
      <c r="K543" s="218"/>
      <c r="DD543" s="80"/>
      <c r="DE543" s="80"/>
      <c r="DF543" s="80"/>
      <c r="DG543" s="80"/>
    </row>
    <row r="544" spans="1:111" s="25" customFormat="1" ht="12.75">
      <c r="A544" s="22"/>
      <c r="B544" s="22"/>
      <c r="C544" s="26"/>
      <c r="D544" s="22"/>
      <c r="E544" s="27"/>
      <c r="F544" s="24"/>
      <c r="G544" s="24"/>
      <c r="H544" s="218"/>
      <c r="I544" s="218"/>
      <c r="J544" s="338"/>
      <c r="K544" s="218"/>
      <c r="DD544" s="80"/>
      <c r="DE544" s="80"/>
      <c r="DF544" s="80"/>
      <c r="DG544" s="80"/>
    </row>
    <row r="545" spans="1:111" s="25" customFormat="1" ht="12.75">
      <c r="A545" s="22"/>
      <c r="B545" s="22"/>
      <c r="C545" s="26"/>
      <c r="D545" s="22"/>
      <c r="E545" s="27"/>
      <c r="F545" s="24"/>
      <c r="G545" s="24"/>
      <c r="H545" s="218"/>
      <c r="I545" s="218"/>
      <c r="J545" s="338"/>
      <c r="K545" s="218"/>
      <c r="DD545" s="80"/>
      <c r="DE545" s="80"/>
      <c r="DF545" s="80"/>
      <c r="DG545" s="80"/>
    </row>
    <row r="546" spans="1:111" s="25" customFormat="1" ht="12.75">
      <c r="A546" s="22"/>
      <c r="B546" s="22"/>
      <c r="C546" s="26"/>
      <c r="D546" s="22"/>
      <c r="E546" s="27"/>
      <c r="F546" s="24"/>
      <c r="G546" s="24"/>
      <c r="H546" s="218"/>
      <c r="I546" s="218"/>
      <c r="J546" s="338"/>
      <c r="K546" s="218"/>
      <c r="DD546" s="80"/>
      <c r="DE546" s="80"/>
      <c r="DF546" s="80"/>
      <c r="DG546" s="80"/>
    </row>
    <row r="547" spans="1:111" s="25" customFormat="1" ht="12.75">
      <c r="A547" s="22"/>
      <c r="B547" s="22"/>
      <c r="C547" s="26"/>
      <c r="D547" s="22"/>
      <c r="E547" s="27"/>
      <c r="F547" s="24"/>
      <c r="G547" s="24"/>
      <c r="H547" s="218"/>
      <c r="I547" s="218"/>
      <c r="J547" s="338"/>
      <c r="K547" s="218"/>
      <c r="DD547" s="80"/>
      <c r="DE547" s="80"/>
      <c r="DF547" s="80"/>
      <c r="DG547" s="80"/>
    </row>
    <row r="548" spans="1:111" s="25" customFormat="1" ht="12.75">
      <c r="A548" s="22"/>
      <c r="B548" s="22"/>
      <c r="C548" s="26"/>
      <c r="D548" s="22"/>
      <c r="E548" s="27"/>
      <c r="F548" s="24"/>
      <c r="G548" s="24"/>
      <c r="H548" s="218"/>
      <c r="I548" s="218"/>
      <c r="J548" s="338"/>
      <c r="K548" s="218"/>
      <c r="DD548" s="80"/>
      <c r="DE548" s="80"/>
      <c r="DF548" s="80"/>
      <c r="DG548" s="80"/>
    </row>
    <row r="549" spans="1:111" s="25" customFormat="1" ht="12.75">
      <c r="A549" s="22"/>
      <c r="B549" s="22"/>
      <c r="C549" s="26"/>
      <c r="D549" s="22"/>
      <c r="E549" s="27"/>
      <c r="F549" s="24"/>
      <c r="G549" s="24"/>
      <c r="H549" s="218"/>
      <c r="I549" s="218"/>
      <c r="J549" s="338"/>
      <c r="K549" s="218"/>
      <c r="DD549" s="80"/>
      <c r="DE549" s="80"/>
      <c r="DF549" s="80"/>
      <c r="DG549" s="80"/>
    </row>
    <row r="550" spans="1:111" s="25" customFormat="1" ht="12.75">
      <c r="A550" s="22"/>
      <c r="B550" s="22"/>
      <c r="C550" s="26"/>
      <c r="D550" s="22"/>
      <c r="E550" s="27"/>
      <c r="F550" s="24"/>
      <c r="G550" s="24"/>
      <c r="H550" s="218"/>
      <c r="I550" s="218"/>
      <c r="J550" s="338"/>
      <c r="K550" s="218"/>
      <c r="DD550" s="80"/>
      <c r="DE550" s="80"/>
      <c r="DF550" s="80"/>
      <c r="DG550" s="80"/>
    </row>
    <row r="551" spans="1:111" s="25" customFormat="1" ht="12.75">
      <c r="A551" s="22"/>
      <c r="B551" s="22"/>
      <c r="C551" s="26"/>
      <c r="D551" s="22"/>
      <c r="E551" s="27"/>
      <c r="F551" s="24"/>
      <c r="G551" s="24"/>
      <c r="H551" s="218"/>
      <c r="I551" s="218"/>
      <c r="J551" s="338"/>
      <c r="K551" s="218"/>
      <c r="DD551" s="80"/>
      <c r="DE551" s="80"/>
      <c r="DF551" s="80"/>
      <c r="DG551" s="80"/>
    </row>
    <row r="552" spans="1:111" s="25" customFormat="1" ht="12.75">
      <c r="A552" s="22"/>
      <c r="B552" s="22"/>
      <c r="C552" s="26"/>
      <c r="D552" s="22"/>
      <c r="E552" s="27"/>
      <c r="F552" s="24"/>
      <c r="G552" s="24"/>
      <c r="H552" s="218"/>
      <c r="I552" s="218"/>
      <c r="J552" s="338"/>
      <c r="K552" s="218"/>
      <c r="DD552" s="80"/>
      <c r="DE552" s="80"/>
      <c r="DF552" s="80"/>
      <c r="DG552" s="80"/>
    </row>
    <row r="553" spans="1:111" s="25" customFormat="1" ht="12.75">
      <c r="A553" s="22"/>
      <c r="B553" s="22"/>
      <c r="C553" s="26"/>
      <c r="D553" s="22"/>
      <c r="E553" s="27"/>
      <c r="F553" s="24"/>
      <c r="G553" s="24"/>
      <c r="H553" s="218"/>
      <c r="I553" s="218"/>
      <c r="J553" s="338"/>
      <c r="K553" s="218"/>
      <c r="DD553" s="80"/>
      <c r="DE553" s="80"/>
      <c r="DF553" s="80"/>
      <c r="DG553" s="80"/>
    </row>
    <row r="554" spans="1:111" s="25" customFormat="1" ht="12.75">
      <c r="A554" s="22"/>
      <c r="B554" s="22"/>
      <c r="C554" s="26"/>
      <c r="D554" s="22"/>
      <c r="E554" s="27"/>
      <c r="F554" s="24"/>
      <c r="G554" s="24"/>
      <c r="H554" s="218"/>
      <c r="I554" s="218"/>
      <c r="J554" s="338"/>
      <c r="K554" s="218"/>
      <c r="DD554" s="80"/>
      <c r="DE554" s="80"/>
      <c r="DF554" s="80"/>
      <c r="DG554" s="80"/>
    </row>
    <row r="555" spans="1:111" s="25" customFormat="1" ht="12.75">
      <c r="A555" s="22"/>
      <c r="B555" s="22"/>
      <c r="C555" s="26"/>
      <c r="D555" s="22"/>
      <c r="E555" s="27"/>
      <c r="F555" s="24"/>
      <c r="G555" s="24"/>
      <c r="H555" s="218"/>
      <c r="I555" s="218"/>
      <c r="J555" s="338"/>
      <c r="K555" s="218"/>
      <c r="DD555" s="80"/>
      <c r="DE555" s="80"/>
      <c r="DF555" s="80"/>
      <c r="DG555" s="80"/>
    </row>
    <row r="556" spans="1:111" s="25" customFormat="1" ht="12.75">
      <c r="A556" s="22"/>
      <c r="B556" s="22"/>
      <c r="C556" s="26"/>
      <c r="D556" s="22"/>
      <c r="E556" s="27"/>
      <c r="F556" s="24"/>
      <c r="G556" s="24"/>
      <c r="H556" s="218"/>
      <c r="I556" s="218"/>
      <c r="J556" s="338"/>
      <c r="K556" s="218"/>
      <c r="DD556" s="80"/>
      <c r="DE556" s="80"/>
      <c r="DF556" s="80"/>
      <c r="DG556" s="80"/>
    </row>
    <row r="557" spans="1:111" s="25" customFormat="1" ht="12.75">
      <c r="A557" s="22"/>
      <c r="B557" s="22"/>
      <c r="C557" s="26"/>
      <c r="D557" s="22"/>
      <c r="E557" s="27"/>
      <c r="F557" s="24"/>
      <c r="G557" s="24"/>
      <c r="H557" s="218"/>
      <c r="I557" s="218"/>
      <c r="J557" s="338"/>
      <c r="K557" s="218"/>
      <c r="DD557" s="80"/>
      <c r="DE557" s="80"/>
      <c r="DF557" s="80"/>
      <c r="DG557" s="80"/>
    </row>
    <row r="558" spans="1:111" s="25" customFormat="1" ht="12.75">
      <c r="A558" s="22"/>
      <c r="B558" s="22"/>
      <c r="C558" s="26"/>
      <c r="D558" s="22"/>
      <c r="E558" s="27"/>
      <c r="F558" s="24"/>
      <c r="G558" s="24"/>
      <c r="H558" s="218"/>
      <c r="I558" s="218"/>
      <c r="J558" s="338"/>
      <c r="K558" s="218"/>
      <c r="DD558" s="80"/>
      <c r="DE558" s="80"/>
      <c r="DF558" s="80"/>
      <c r="DG558" s="80"/>
    </row>
    <row r="559" spans="1:111" s="25" customFormat="1" ht="12.75">
      <c r="A559" s="22"/>
      <c r="B559" s="22"/>
      <c r="C559" s="26"/>
      <c r="D559" s="22"/>
      <c r="E559" s="27"/>
      <c r="F559" s="24"/>
      <c r="G559" s="24"/>
      <c r="H559" s="218"/>
      <c r="I559" s="218"/>
      <c r="J559" s="338"/>
      <c r="K559" s="218"/>
      <c r="DD559" s="80"/>
      <c r="DE559" s="80"/>
      <c r="DF559" s="80"/>
      <c r="DG559" s="80"/>
    </row>
    <row r="560" spans="1:111" s="25" customFormat="1" ht="12.75">
      <c r="A560" s="22"/>
      <c r="B560" s="22"/>
      <c r="C560" s="26"/>
      <c r="D560" s="22"/>
      <c r="E560" s="27"/>
      <c r="F560" s="24"/>
      <c r="G560" s="24"/>
      <c r="H560" s="218"/>
      <c r="I560" s="218"/>
      <c r="J560" s="338"/>
      <c r="K560" s="218"/>
      <c r="DD560" s="80"/>
      <c r="DE560" s="80"/>
      <c r="DF560" s="80"/>
      <c r="DG560" s="80"/>
    </row>
    <row r="561" spans="1:111" s="25" customFormat="1" ht="12.75">
      <c r="A561" s="22"/>
      <c r="B561" s="22"/>
      <c r="C561" s="26"/>
      <c r="D561" s="22"/>
      <c r="E561" s="27"/>
      <c r="F561" s="24"/>
      <c r="G561" s="24"/>
      <c r="H561" s="218"/>
      <c r="I561" s="218"/>
      <c r="J561" s="338"/>
      <c r="K561" s="218"/>
      <c r="DD561" s="80"/>
      <c r="DE561" s="80"/>
      <c r="DF561" s="80"/>
      <c r="DG561" s="80"/>
    </row>
    <row r="562" spans="1:111" s="25" customFormat="1" ht="12.75">
      <c r="A562" s="22"/>
      <c r="B562" s="22"/>
      <c r="C562" s="26"/>
      <c r="D562" s="22"/>
      <c r="E562" s="27"/>
      <c r="F562" s="24"/>
      <c r="G562" s="24"/>
      <c r="H562" s="218"/>
      <c r="I562" s="218"/>
      <c r="J562" s="338"/>
      <c r="K562" s="218"/>
      <c r="DD562" s="80"/>
      <c r="DE562" s="80"/>
      <c r="DF562" s="80"/>
      <c r="DG562" s="80"/>
    </row>
    <row r="563" spans="1:111" s="25" customFormat="1" ht="12.75">
      <c r="A563" s="22"/>
      <c r="B563" s="22"/>
      <c r="C563" s="26"/>
      <c r="D563" s="22"/>
      <c r="E563" s="27"/>
      <c r="F563" s="24"/>
      <c r="G563" s="24"/>
      <c r="H563" s="218"/>
      <c r="I563" s="218"/>
      <c r="J563" s="338"/>
      <c r="K563" s="218"/>
      <c r="DD563" s="80"/>
      <c r="DE563" s="80"/>
      <c r="DF563" s="80"/>
      <c r="DG563" s="80"/>
    </row>
    <row r="564" spans="1:111" s="25" customFormat="1" ht="12.75">
      <c r="A564" s="22"/>
      <c r="B564" s="22"/>
      <c r="C564" s="26"/>
      <c r="D564" s="22"/>
      <c r="E564" s="27"/>
      <c r="F564" s="24"/>
      <c r="G564" s="24"/>
      <c r="H564" s="218"/>
      <c r="I564" s="218"/>
      <c r="J564" s="338"/>
      <c r="K564" s="218"/>
      <c r="DD564" s="80"/>
      <c r="DE564" s="80"/>
      <c r="DF564" s="80"/>
      <c r="DG564" s="80"/>
    </row>
    <row r="565" spans="1:111" s="25" customFormat="1" ht="12.75">
      <c r="A565" s="22"/>
      <c r="B565" s="22"/>
      <c r="C565" s="26"/>
      <c r="D565" s="22"/>
      <c r="E565" s="27"/>
      <c r="F565" s="24"/>
      <c r="G565" s="24"/>
      <c r="H565" s="218"/>
      <c r="I565" s="218"/>
      <c r="J565" s="338"/>
      <c r="K565" s="218"/>
      <c r="DD565" s="80"/>
      <c r="DE565" s="80"/>
      <c r="DF565" s="80"/>
      <c r="DG565" s="80"/>
    </row>
    <row r="566" spans="1:111" s="25" customFormat="1" ht="12.75">
      <c r="A566" s="22"/>
      <c r="B566" s="22"/>
      <c r="C566" s="26"/>
      <c r="D566" s="22"/>
      <c r="E566" s="27"/>
      <c r="F566" s="24"/>
      <c r="G566" s="24"/>
      <c r="H566" s="218"/>
      <c r="I566" s="218"/>
      <c r="J566" s="338"/>
      <c r="K566" s="218"/>
      <c r="DD566" s="80"/>
      <c r="DE566" s="80"/>
      <c r="DF566" s="80"/>
      <c r="DG566" s="80"/>
    </row>
    <row r="567" spans="1:111" s="25" customFormat="1" ht="12.75">
      <c r="A567" s="22"/>
      <c r="B567" s="22"/>
      <c r="C567" s="26"/>
      <c r="D567" s="22"/>
      <c r="E567" s="27"/>
      <c r="F567" s="24"/>
      <c r="G567" s="24"/>
      <c r="H567" s="218"/>
      <c r="I567" s="218"/>
      <c r="J567" s="338"/>
      <c r="K567" s="218"/>
      <c r="DD567" s="80"/>
      <c r="DE567" s="80"/>
      <c r="DF567" s="80"/>
      <c r="DG567" s="80"/>
    </row>
    <row r="568" spans="1:111" s="25" customFormat="1" ht="12.75">
      <c r="A568" s="22"/>
      <c r="B568" s="22"/>
      <c r="C568" s="26"/>
      <c r="D568" s="22"/>
      <c r="E568" s="27"/>
      <c r="F568" s="24"/>
      <c r="G568" s="24"/>
      <c r="H568" s="218"/>
      <c r="I568" s="218"/>
      <c r="J568" s="338"/>
      <c r="K568" s="218"/>
      <c r="DD568" s="80"/>
      <c r="DE568" s="80"/>
      <c r="DF568" s="80"/>
      <c r="DG568" s="80"/>
    </row>
    <row r="569" spans="1:111" s="25" customFormat="1" ht="12.75">
      <c r="A569" s="22"/>
      <c r="B569" s="22"/>
      <c r="C569" s="26"/>
      <c r="D569" s="22"/>
      <c r="E569" s="27"/>
      <c r="F569" s="24"/>
      <c r="G569" s="24"/>
      <c r="H569" s="218"/>
      <c r="I569" s="218"/>
      <c r="J569" s="338"/>
      <c r="K569" s="218"/>
      <c r="DD569" s="80"/>
      <c r="DE569" s="80"/>
      <c r="DF569" s="80"/>
      <c r="DG569" s="80"/>
    </row>
    <row r="570" spans="1:111" s="25" customFormat="1" ht="12.75">
      <c r="A570" s="22"/>
      <c r="B570" s="22"/>
      <c r="C570" s="26"/>
      <c r="D570" s="22"/>
      <c r="E570" s="27"/>
      <c r="F570" s="24"/>
      <c r="G570" s="24"/>
      <c r="H570" s="218"/>
      <c r="I570" s="218"/>
      <c r="J570" s="338"/>
      <c r="K570" s="218"/>
      <c r="DD570" s="80"/>
      <c r="DE570" s="80"/>
      <c r="DF570" s="80"/>
      <c r="DG570" s="80"/>
    </row>
    <row r="571" spans="1:111" s="25" customFormat="1" ht="12.75">
      <c r="A571" s="22"/>
      <c r="B571" s="22"/>
      <c r="C571" s="26"/>
      <c r="D571" s="22"/>
      <c r="E571" s="27"/>
      <c r="F571" s="24"/>
      <c r="G571" s="24"/>
      <c r="H571" s="218"/>
      <c r="I571" s="218"/>
      <c r="J571" s="338"/>
      <c r="K571" s="218"/>
      <c r="DD571" s="80"/>
      <c r="DE571" s="80"/>
      <c r="DF571" s="80"/>
      <c r="DG571" s="80"/>
    </row>
    <row r="572" spans="1:111" s="25" customFormat="1" ht="12.75">
      <c r="A572" s="22"/>
      <c r="B572" s="22"/>
      <c r="C572" s="26"/>
      <c r="D572" s="22"/>
      <c r="E572" s="27"/>
      <c r="F572" s="24"/>
      <c r="G572" s="24"/>
      <c r="H572" s="218"/>
      <c r="I572" s="218"/>
      <c r="J572" s="338"/>
      <c r="K572" s="218"/>
      <c r="DD572" s="80"/>
      <c r="DE572" s="80"/>
      <c r="DF572" s="80"/>
      <c r="DG572" s="80"/>
    </row>
    <row r="573" spans="1:111" s="25" customFormat="1" ht="12.75">
      <c r="A573" s="22"/>
      <c r="B573" s="22"/>
      <c r="C573" s="26"/>
      <c r="D573" s="22"/>
      <c r="E573" s="27"/>
      <c r="F573" s="24"/>
      <c r="G573" s="24"/>
      <c r="H573" s="218"/>
      <c r="I573" s="218"/>
      <c r="J573" s="338"/>
      <c r="K573" s="218"/>
      <c r="DD573" s="80"/>
      <c r="DE573" s="80"/>
      <c r="DF573" s="80"/>
      <c r="DG573" s="80"/>
    </row>
    <row r="574" spans="1:111" s="25" customFormat="1" ht="12.75">
      <c r="A574" s="22"/>
      <c r="B574" s="22"/>
      <c r="C574" s="26"/>
      <c r="D574" s="22"/>
      <c r="E574" s="27"/>
      <c r="F574" s="24"/>
      <c r="G574" s="24"/>
      <c r="H574" s="218"/>
      <c r="I574" s="218"/>
      <c r="J574" s="338"/>
      <c r="K574" s="218"/>
      <c r="DD574" s="80"/>
      <c r="DE574" s="80"/>
      <c r="DF574" s="80"/>
      <c r="DG574" s="80"/>
    </row>
    <row r="575" spans="1:111" s="25" customFormat="1" ht="12.75">
      <c r="A575" s="22"/>
      <c r="B575" s="22"/>
      <c r="C575" s="26"/>
      <c r="D575" s="22"/>
      <c r="E575" s="27"/>
      <c r="F575" s="24"/>
      <c r="G575" s="24"/>
      <c r="H575" s="218"/>
      <c r="I575" s="218"/>
      <c r="J575" s="338"/>
      <c r="K575" s="218"/>
      <c r="DD575" s="80"/>
      <c r="DE575" s="80"/>
      <c r="DF575" s="80"/>
      <c r="DG575" s="80"/>
    </row>
    <row r="576" spans="1:111" s="25" customFormat="1" ht="12.75">
      <c r="A576" s="22"/>
      <c r="B576" s="22"/>
      <c r="C576" s="26"/>
      <c r="D576" s="22"/>
      <c r="E576" s="27"/>
      <c r="F576" s="24"/>
      <c r="G576" s="24"/>
      <c r="H576" s="218"/>
      <c r="I576" s="218"/>
      <c r="J576" s="338"/>
      <c r="K576" s="218"/>
      <c r="DD576" s="80"/>
      <c r="DE576" s="80"/>
      <c r="DF576" s="80"/>
      <c r="DG576" s="80"/>
    </row>
    <row r="577" spans="1:111" s="25" customFormat="1" ht="12.75">
      <c r="A577" s="22"/>
      <c r="B577" s="22"/>
      <c r="C577" s="26"/>
      <c r="D577" s="22"/>
      <c r="E577" s="27"/>
      <c r="F577" s="24"/>
      <c r="G577" s="24"/>
      <c r="H577" s="218"/>
      <c r="I577" s="218"/>
      <c r="J577" s="338"/>
      <c r="K577" s="218"/>
      <c r="DD577" s="80"/>
      <c r="DE577" s="80"/>
      <c r="DF577" s="80"/>
      <c r="DG577" s="80"/>
    </row>
    <row r="578" spans="1:111" s="25" customFormat="1" ht="12.75">
      <c r="A578" s="22"/>
      <c r="B578" s="22"/>
      <c r="C578" s="26"/>
      <c r="D578" s="22"/>
      <c r="E578" s="27"/>
      <c r="F578" s="24"/>
      <c r="G578" s="24"/>
      <c r="H578" s="218"/>
      <c r="I578" s="218"/>
      <c r="J578" s="338"/>
      <c r="K578" s="218"/>
      <c r="DD578" s="80"/>
      <c r="DE578" s="80"/>
      <c r="DF578" s="80"/>
      <c r="DG578" s="80"/>
    </row>
    <row r="579" spans="1:111" s="25" customFormat="1" ht="12.75">
      <c r="A579" s="22"/>
      <c r="B579" s="22"/>
      <c r="C579" s="26"/>
      <c r="D579" s="22"/>
      <c r="E579" s="27"/>
      <c r="F579" s="24"/>
      <c r="G579" s="24"/>
      <c r="H579" s="218"/>
      <c r="I579" s="218"/>
      <c r="J579" s="338"/>
      <c r="K579" s="218"/>
      <c r="DD579" s="80"/>
      <c r="DE579" s="80"/>
      <c r="DF579" s="80"/>
      <c r="DG579" s="80"/>
    </row>
    <row r="580" spans="1:111" s="25" customFormat="1" ht="12.75">
      <c r="A580" s="22"/>
      <c r="B580" s="22"/>
      <c r="C580" s="26"/>
      <c r="D580" s="22"/>
      <c r="E580" s="27"/>
      <c r="F580" s="24"/>
      <c r="G580" s="24"/>
      <c r="H580" s="218"/>
      <c r="I580" s="218"/>
      <c r="J580" s="338"/>
      <c r="K580" s="218"/>
      <c r="DD580" s="80"/>
      <c r="DE580" s="80"/>
      <c r="DF580" s="80"/>
      <c r="DG580" s="80"/>
    </row>
    <row r="581" spans="1:111" s="25" customFormat="1" ht="12.75">
      <c r="A581" s="22"/>
      <c r="B581" s="22"/>
      <c r="C581" s="26"/>
      <c r="D581" s="22"/>
      <c r="E581" s="27"/>
      <c r="F581" s="24"/>
      <c r="G581" s="24"/>
      <c r="H581" s="218"/>
      <c r="I581" s="218"/>
      <c r="J581" s="338"/>
      <c r="K581" s="218"/>
      <c r="DD581" s="80"/>
      <c r="DE581" s="80"/>
      <c r="DF581" s="80"/>
      <c r="DG581" s="80"/>
    </row>
    <row r="582" spans="1:111" s="25" customFormat="1" ht="12.75">
      <c r="A582" s="22"/>
      <c r="B582" s="22"/>
      <c r="C582" s="26"/>
      <c r="D582" s="22"/>
      <c r="E582" s="27"/>
      <c r="F582" s="24"/>
      <c r="G582" s="24"/>
      <c r="H582" s="218"/>
      <c r="I582" s="218"/>
      <c r="J582" s="338"/>
      <c r="K582" s="218"/>
      <c r="DD582" s="80"/>
      <c r="DE582" s="80"/>
      <c r="DF582" s="80"/>
      <c r="DG582" s="80"/>
    </row>
    <row r="583" spans="1:111" s="25" customFormat="1" ht="12.75">
      <c r="A583" s="22"/>
      <c r="B583" s="22"/>
      <c r="C583" s="26"/>
      <c r="D583" s="22"/>
      <c r="E583" s="27"/>
      <c r="F583" s="24"/>
      <c r="G583" s="24"/>
      <c r="H583" s="218"/>
      <c r="I583" s="218"/>
      <c r="J583" s="338"/>
      <c r="K583" s="218"/>
      <c r="DD583" s="80"/>
      <c r="DE583" s="80"/>
      <c r="DF583" s="80"/>
      <c r="DG583" s="80"/>
    </row>
    <row r="584" spans="1:111" s="25" customFormat="1" ht="12.75">
      <c r="A584" s="22"/>
      <c r="B584" s="22"/>
      <c r="C584" s="26"/>
      <c r="D584" s="22"/>
      <c r="E584" s="27"/>
      <c r="F584" s="24"/>
      <c r="G584" s="24"/>
      <c r="H584" s="218"/>
      <c r="I584" s="218"/>
      <c r="J584" s="338"/>
      <c r="K584" s="218"/>
      <c r="DD584" s="80"/>
      <c r="DE584" s="80"/>
      <c r="DF584" s="80"/>
      <c r="DG584" s="80"/>
    </row>
    <row r="585" spans="1:111" s="25" customFormat="1" ht="12.75">
      <c r="A585" s="22"/>
      <c r="B585" s="22"/>
      <c r="C585" s="26"/>
      <c r="D585" s="22"/>
      <c r="E585" s="27"/>
      <c r="F585" s="24"/>
      <c r="G585" s="24"/>
      <c r="H585" s="218"/>
      <c r="I585" s="218"/>
      <c r="J585" s="338"/>
      <c r="K585" s="218"/>
      <c r="DD585" s="80"/>
      <c r="DE585" s="80"/>
      <c r="DF585" s="80"/>
      <c r="DG585" s="80"/>
    </row>
    <row r="586" spans="1:111" s="25" customFormat="1" ht="12.75">
      <c r="A586" s="22"/>
      <c r="B586" s="22"/>
      <c r="C586" s="26"/>
      <c r="D586" s="22"/>
      <c r="E586" s="27"/>
      <c r="F586" s="24"/>
      <c r="G586" s="24"/>
      <c r="H586" s="218"/>
      <c r="I586" s="218"/>
      <c r="J586" s="338"/>
      <c r="K586" s="218"/>
      <c r="DD586" s="80"/>
      <c r="DE586" s="80"/>
      <c r="DF586" s="80"/>
      <c r="DG586" s="80"/>
    </row>
    <row r="587" spans="1:111" s="25" customFormat="1" ht="12.75">
      <c r="A587" s="22"/>
      <c r="B587" s="22"/>
      <c r="C587" s="26"/>
      <c r="D587" s="22"/>
      <c r="E587" s="27"/>
      <c r="F587" s="24"/>
      <c r="G587" s="24"/>
      <c r="H587" s="218"/>
      <c r="I587" s="218"/>
      <c r="J587" s="338"/>
      <c r="K587" s="218"/>
      <c r="DD587" s="80"/>
      <c r="DE587" s="80"/>
      <c r="DF587" s="80"/>
      <c r="DG587" s="80"/>
    </row>
    <row r="588" spans="1:111" s="25" customFormat="1" ht="12.75">
      <c r="A588" s="22"/>
      <c r="B588" s="22"/>
      <c r="C588" s="26"/>
      <c r="D588" s="22"/>
      <c r="E588" s="27"/>
      <c r="F588" s="24"/>
      <c r="G588" s="24"/>
      <c r="H588" s="218"/>
      <c r="I588" s="218"/>
      <c r="J588" s="338"/>
      <c r="K588" s="218"/>
      <c r="DD588" s="80"/>
      <c r="DE588" s="80"/>
      <c r="DF588" s="80"/>
      <c r="DG588" s="80"/>
    </row>
    <row r="589" spans="1:111" s="25" customFormat="1" ht="12.75">
      <c r="A589" s="22"/>
      <c r="B589" s="22"/>
      <c r="C589" s="26"/>
      <c r="D589" s="22"/>
      <c r="E589" s="27"/>
      <c r="F589" s="24"/>
      <c r="G589" s="24"/>
      <c r="H589" s="218"/>
      <c r="I589" s="218"/>
      <c r="J589" s="338"/>
      <c r="K589" s="218"/>
      <c r="DD589" s="80"/>
      <c r="DE589" s="80"/>
      <c r="DF589" s="80"/>
      <c r="DG589" s="80"/>
    </row>
    <row r="590" spans="1:111" s="25" customFormat="1" ht="12.75">
      <c r="A590" s="22"/>
      <c r="B590" s="22"/>
      <c r="C590" s="26"/>
      <c r="D590" s="22"/>
      <c r="E590" s="27"/>
      <c r="F590" s="24"/>
      <c r="G590" s="24"/>
      <c r="H590" s="218"/>
      <c r="I590" s="218"/>
      <c r="J590" s="338"/>
      <c r="K590" s="218"/>
      <c r="DD590" s="80"/>
      <c r="DE590" s="80"/>
      <c r="DF590" s="80"/>
      <c r="DG590" s="80"/>
    </row>
    <row r="591" spans="1:111" s="25" customFormat="1" ht="12.75">
      <c r="A591" s="22"/>
      <c r="B591" s="22"/>
      <c r="C591" s="26"/>
      <c r="D591" s="22"/>
      <c r="E591" s="27"/>
      <c r="F591" s="24"/>
      <c r="G591" s="24"/>
      <c r="H591" s="218"/>
      <c r="I591" s="218"/>
      <c r="J591" s="338"/>
      <c r="K591" s="218"/>
      <c r="DD591" s="80"/>
      <c r="DE591" s="80"/>
      <c r="DF591" s="80"/>
      <c r="DG591" s="80"/>
    </row>
    <row r="592" spans="1:111" s="25" customFormat="1" ht="12.75">
      <c r="A592" s="22"/>
      <c r="B592" s="22"/>
      <c r="C592" s="26"/>
      <c r="D592" s="22"/>
      <c r="E592" s="27"/>
      <c r="F592" s="24"/>
      <c r="G592" s="24"/>
      <c r="H592" s="218"/>
      <c r="I592" s="218"/>
      <c r="J592" s="338"/>
      <c r="K592" s="218"/>
      <c r="DD592" s="80"/>
      <c r="DE592" s="80"/>
      <c r="DF592" s="80"/>
      <c r="DG592" s="80"/>
    </row>
    <row r="593" spans="1:111" s="25" customFormat="1" ht="12.75">
      <c r="A593" s="22"/>
      <c r="B593" s="22"/>
      <c r="C593" s="26"/>
      <c r="D593" s="22"/>
      <c r="E593" s="27"/>
      <c r="F593" s="24"/>
      <c r="G593" s="24"/>
      <c r="H593" s="218"/>
      <c r="I593" s="218"/>
      <c r="J593" s="338"/>
      <c r="K593" s="218"/>
      <c r="DD593" s="80"/>
      <c r="DE593" s="80"/>
      <c r="DF593" s="80"/>
      <c r="DG593" s="80"/>
    </row>
    <row r="594" spans="1:111" s="25" customFormat="1" ht="12.75">
      <c r="A594" s="22"/>
      <c r="B594" s="22"/>
      <c r="C594" s="26"/>
      <c r="D594" s="22"/>
      <c r="E594" s="27"/>
      <c r="F594" s="24"/>
      <c r="G594" s="24"/>
      <c r="H594" s="218"/>
      <c r="I594" s="218"/>
      <c r="J594" s="338"/>
      <c r="K594" s="218"/>
      <c r="DD594" s="80"/>
      <c r="DE594" s="80"/>
      <c r="DF594" s="80"/>
      <c r="DG594" s="80"/>
    </row>
    <row r="595" spans="1:111" s="25" customFormat="1" ht="12.75">
      <c r="A595" s="22"/>
      <c r="B595" s="22"/>
      <c r="C595" s="26"/>
      <c r="D595" s="22"/>
      <c r="E595" s="27"/>
      <c r="F595" s="24"/>
      <c r="G595" s="24"/>
      <c r="H595" s="218"/>
      <c r="I595" s="218"/>
      <c r="J595" s="338"/>
      <c r="K595" s="218"/>
      <c r="DD595" s="80"/>
      <c r="DE595" s="80"/>
      <c r="DF595" s="80"/>
      <c r="DG595" s="80"/>
    </row>
    <row r="596" spans="1:111" s="25" customFormat="1" ht="12.75">
      <c r="A596" s="22"/>
      <c r="B596" s="22"/>
      <c r="C596" s="26"/>
      <c r="D596" s="22"/>
      <c r="E596" s="27"/>
      <c r="F596" s="24"/>
      <c r="G596" s="24"/>
      <c r="H596" s="218"/>
      <c r="I596" s="218"/>
      <c r="J596" s="338"/>
      <c r="K596" s="218"/>
      <c r="DD596" s="80"/>
      <c r="DE596" s="80"/>
      <c r="DF596" s="80"/>
      <c r="DG596" s="80"/>
    </row>
    <row r="597" spans="1:111" s="25" customFormat="1" ht="12.75">
      <c r="A597" s="22"/>
      <c r="B597" s="22"/>
      <c r="C597" s="26"/>
      <c r="D597" s="22"/>
      <c r="E597" s="27"/>
      <c r="F597" s="24"/>
      <c r="G597" s="24"/>
      <c r="H597" s="218"/>
      <c r="I597" s="218"/>
      <c r="J597" s="338"/>
      <c r="K597" s="218"/>
      <c r="DD597" s="80"/>
      <c r="DE597" s="80"/>
      <c r="DF597" s="80"/>
      <c r="DG597" s="80"/>
    </row>
    <row r="598" spans="1:111" s="25" customFormat="1" ht="12.75">
      <c r="A598" s="22"/>
      <c r="B598" s="22"/>
      <c r="C598" s="26"/>
      <c r="D598" s="22"/>
      <c r="E598" s="27"/>
      <c r="F598" s="24"/>
      <c r="G598" s="24"/>
      <c r="H598" s="218"/>
      <c r="I598" s="218"/>
      <c r="J598" s="338"/>
      <c r="K598" s="218"/>
      <c r="DD598" s="80"/>
      <c r="DE598" s="80"/>
      <c r="DF598" s="80"/>
      <c r="DG598" s="80"/>
    </row>
    <row r="599" spans="1:111" s="25" customFormat="1" ht="12.75">
      <c r="A599" s="22"/>
      <c r="B599" s="22"/>
      <c r="C599" s="26"/>
      <c r="D599" s="22"/>
      <c r="E599" s="27"/>
      <c r="F599" s="24"/>
      <c r="G599" s="24"/>
      <c r="H599" s="218"/>
      <c r="I599" s="218"/>
      <c r="J599" s="338"/>
      <c r="K599" s="218"/>
      <c r="DD599" s="80"/>
      <c r="DE599" s="80"/>
      <c r="DF599" s="80"/>
      <c r="DG599" s="80"/>
    </row>
    <row r="600" spans="1:111" s="25" customFormat="1" ht="12.75">
      <c r="A600" s="22"/>
      <c r="B600" s="22"/>
      <c r="C600" s="26"/>
      <c r="D600" s="22"/>
      <c r="E600" s="27"/>
      <c r="F600" s="24"/>
      <c r="G600" s="24"/>
      <c r="H600" s="218"/>
      <c r="I600" s="218"/>
      <c r="J600" s="338"/>
      <c r="K600" s="218"/>
      <c r="DD600" s="80"/>
      <c r="DE600" s="80"/>
      <c r="DF600" s="80"/>
      <c r="DG600" s="80"/>
    </row>
    <row r="601" spans="1:111" s="25" customFormat="1" ht="12.75">
      <c r="A601" s="22"/>
      <c r="B601" s="22"/>
      <c r="C601" s="26"/>
      <c r="D601" s="22"/>
      <c r="E601" s="27"/>
      <c r="F601" s="24"/>
      <c r="G601" s="24"/>
      <c r="H601" s="218"/>
      <c r="I601" s="218"/>
      <c r="J601" s="338"/>
      <c r="K601" s="218"/>
      <c r="DD601" s="80"/>
      <c r="DE601" s="80"/>
      <c r="DF601" s="80"/>
      <c r="DG601" s="80"/>
    </row>
    <row r="602" spans="1:111" s="25" customFormat="1" ht="12.75">
      <c r="A602" s="22"/>
      <c r="B602" s="22"/>
      <c r="C602" s="26"/>
      <c r="D602" s="22"/>
      <c r="E602" s="27"/>
      <c r="F602" s="24"/>
      <c r="G602" s="24"/>
      <c r="H602" s="218"/>
      <c r="I602" s="218"/>
      <c r="J602" s="338"/>
      <c r="K602" s="218"/>
      <c r="DD602" s="80"/>
      <c r="DE602" s="80"/>
      <c r="DF602" s="80"/>
      <c r="DG602" s="80"/>
    </row>
    <row r="603" spans="1:111" s="25" customFormat="1" ht="12.75">
      <c r="A603" s="22"/>
      <c r="B603" s="22"/>
      <c r="C603" s="26"/>
      <c r="D603" s="22"/>
      <c r="E603" s="27"/>
      <c r="F603" s="24"/>
      <c r="G603" s="24"/>
      <c r="H603" s="218"/>
      <c r="I603" s="218"/>
      <c r="J603" s="338"/>
      <c r="K603" s="218"/>
      <c r="DD603" s="80"/>
      <c r="DE603" s="80"/>
      <c r="DF603" s="80"/>
      <c r="DG603" s="80"/>
    </row>
    <row r="604" spans="1:111" s="25" customFormat="1" ht="12.75">
      <c r="A604" s="22"/>
      <c r="B604" s="22"/>
      <c r="C604" s="26"/>
      <c r="D604" s="22"/>
      <c r="E604" s="27"/>
      <c r="F604" s="24"/>
      <c r="G604" s="24"/>
      <c r="H604" s="218"/>
      <c r="I604" s="218"/>
      <c r="J604" s="338"/>
      <c r="K604" s="218"/>
      <c r="DD604" s="80"/>
      <c r="DE604" s="80"/>
      <c r="DF604" s="80"/>
      <c r="DG604" s="80"/>
    </row>
    <row r="605" spans="1:111" s="25" customFormat="1" ht="12.75">
      <c r="A605" s="22"/>
      <c r="B605" s="22"/>
      <c r="C605" s="26"/>
      <c r="D605" s="22"/>
      <c r="E605" s="27"/>
      <c r="F605" s="24"/>
      <c r="G605" s="24"/>
      <c r="H605" s="218"/>
      <c r="I605" s="218"/>
      <c r="J605" s="338"/>
      <c r="K605" s="218"/>
      <c r="DD605" s="80"/>
      <c r="DE605" s="80"/>
      <c r="DF605" s="80"/>
      <c r="DG605" s="80"/>
    </row>
    <row r="606" spans="1:111" s="25" customFormat="1" ht="12.75">
      <c r="A606" s="22"/>
      <c r="B606" s="22"/>
      <c r="C606" s="26"/>
      <c r="D606" s="22"/>
      <c r="E606" s="27"/>
      <c r="F606" s="24"/>
      <c r="G606" s="24"/>
      <c r="H606" s="218"/>
      <c r="I606" s="218"/>
      <c r="J606" s="338"/>
      <c r="K606" s="218"/>
      <c r="DD606" s="80"/>
      <c r="DE606" s="80"/>
      <c r="DF606" s="80"/>
      <c r="DG606" s="80"/>
    </row>
    <row r="607" spans="1:111" s="25" customFormat="1" ht="12.75">
      <c r="A607" s="22"/>
      <c r="B607" s="22"/>
      <c r="C607" s="26"/>
      <c r="D607" s="22"/>
      <c r="E607" s="27"/>
      <c r="F607" s="24"/>
      <c r="G607" s="24"/>
      <c r="H607" s="218"/>
      <c r="I607" s="218"/>
      <c r="J607" s="338"/>
      <c r="K607" s="218"/>
      <c r="DD607" s="80"/>
      <c r="DE607" s="80"/>
      <c r="DF607" s="80"/>
      <c r="DG607" s="80"/>
    </row>
    <row r="608" spans="1:111" s="25" customFormat="1" ht="12.75">
      <c r="A608" s="22"/>
      <c r="B608" s="22"/>
      <c r="C608" s="26"/>
      <c r="D608" s="22"/>
      <c r="E608" s="27"/>
      <c r="F608" s="24"/>
      <c r="G608" s="24"/>
      <c r="H608" s="218"/>
      <c r="I608" s="218"/>
      <c r="J608" s="338"/>
      <c r="K608" s="218"/>
      <c r="DD608" s="80"/>
      <c r="DE608" s="80"/>
      <c r="DF608" s="80"/>
      <c r="DG608" s="80"/>
    </row>
    <row r="609" spans="1:111" s="25" customFormat="1" ht="12.75">
      <c r="A609" s="22"/>
      <c r="B609" s="22"/>
      <c r="C609" s="26"/>
      <c r="D609" s="22"/>
      <c r="E609" s="27"/>
      <c r="F609" s="24"/>
      <c r="G609" s="24"/>
      <c r="H609" s="218"/>
      <c r="I609" s="218"/>
      <c r="J609" s="338"/>
      <c r="K609" s="218"/>
      <c r="DD609" s="80"/>
      <c r="DE609" s="80"/>
      <c r="DF609" s="80"/>
      <c r="DG609" s="80"/>
    </row>
    <row r="610" spans="1:111" s="25" customFormat="1" ht="12.75">
      <c r="A610" s="22"/>
      <c r="B610" s="22"/>
      <c r="C610" s="26"/>
      <c r="D610" s="22"/>
      <c r="E610" s="27"/>
      <c r="F610" s="24"/>
      <c r="G610" s="24"/>
      <c r="H610" s="218"/>
      <c r="I610" s="218"/>
      <c r="J610" s="338"/>
      <c r="K610" s="218"/>
      <c r="DD610" s="80"/>
      <c r="DE610" s="80"/>
      <c r="DF610" s="80"/>
      <c r="DG610" s="80"/>
    </row>
    <row r="611" spans="1:111" s="25" customFormat="1" ht="12.75">
      <c r="A611" s="22"/>
      <c r="B611" s="22"/>
      <c r="C611" s="26"/>
      <c r="D611" s="22"/>
      <c r="E611" s="27"/>
      <c r="F611" s="24"/>
      <c r="G611" s="24"/>
      <c r="H611" s="218"/>
      <c r="I611" s="218"/>
      <c r="J611" s="338"/>
      <c r="K611" s="218"/>
      <c r="DD611" s="80"/>
      <c r="DE611" s="80"/>
      <c r="DF611" s="80"/>
      <c r="DG611" s="80"/>
    </row>
    <row r="612" spans="1:111" s="25" customFormat="1" ht="12.75">
      <c r="A612" s="22"/>
      <c r="B612" s="22"/>
      <c r="C612" s="26"/>
      <c r="D612" s="22"/>
      <c r="E612" s="27"/>
      <c r="F612" s="24"/>
      <c r="G612" s="24"/>
      <c r="H612" s="218"/>
      <c r="I612" s="218"/>
      <c r="J612" s="338"/>
      <c r="K612" s="218"/>
      <c r="DD612" s="80"/>
      <c r="DE612" s="80"/>
      <c r="DF612" s="80"/>
      <c r="DG612" s="80"/>
    </row>
    <row r="613" spans="1:111" s="25" customFormat="1" ht="12.75">
      <c r="A613" s="22"/>
      <c r="B613" s="22"/>
      <c r="C613" s="26"/>
      <c r="D613" s="22"/>
      <c r="E613" s="27"/>
      <c r="F613" s="24"/>
      <c r="G613" s="24"/>
      <c r="H613" s="218"/>
      <c r="I613" s="218"/>
      <c r="J613" s="338"/>
      <c r="K613" s="218"/>
      <c r="DD613" s="80"/>
      <c r="DE613" s="80"/>
      <c r="DF613" s="80"/>
      <c r="DG613" s="80"/>
    </row>
    <row r="614" spans="1:111" s="25" customFormat="1" ht="12.75">
      <c r="A614" s="22"/>
      <c r="B614" s="22"/>
      <c r="C614" s="26"/>
      <c r="D614" s="22"/>
      <c r="E614" s="27"/>
      <c r="F614" s="24"/>
      <c r="G614" s="24"/>
      <c r="H614" s="218"/>
      <c r="I614" s="218"/>
      <c r="J614" s="338"/>
      <c r="K614" s="218"/>
      <c r="DD614" s="80"/>
      <c r="DE614" s="80"/>
      <c r="DF614" s="80"/>
      <c r="DG614" s="80"/>
    </row>
    <row r="615" spans="1:111" s="25" customFormat="1" ht="12.75">
      <c r="A615" s="22"/>
      <c r="B615" s="22"/>
      <c r="C615" s="26"/>
      <c r="D615" s="22"/>
      <c r="E615" s="27"/>
      <c r="F615" s="24"/>
      <c r="G615" s="24"/>
      <c r="H615" s="218"/>
      <c r="I615" s="218"/>
      <c r="J615" s="338"/>
      <c r="K615" s="218"/>
      <c r="DD615" s="80"/>
      <c r="DE615" s="80"/>
      <c r="DF615" s="80"/>
      <c r="DG615" s="80"/>
    </row>
    <row r="616" spans="1:111" s="25" customFormat="1" ht="12.75">
      <c r="A616" s="22"/>
      <c r="B616" s="22"/>
      <c r="C616" s="26"/>
      <c r="D616" s="22"/>
      <c r="E616" s="27"/>
      <c r="F616" s="24"/>
      <c r="G616" s="24"/>
      <c r="H616" s="218"/>
      <c r="I616" s="218"/>
      <c r="J616" s="338"/>
      <c r="K616" s="218"/>
      <c r="DD616" s="80"/>
      <c r="DE616" s="80"/>
      <c r="DF616" s="80"/>
      <c r="DG616" s="80"/>
    </row>
    <row r="617" spans="1:111" s="25" customFormat="1" ht="12.75">
      <c r="A617" s="22"/>
      <c r="B617" s="22"/>
      <c r="C617" s="26"/>
      <c r="D617" s="22"/>
      <c r="E617" s="27"/>
      <c r="F617" s="24"/>
      <c r="G617" s="24"/>
      <c r="H617" s="218"/>
      <c r="I617" s="218"/>
      <c r="J617" s="338"/>
      <c r="K617" s="218"/>
      <c r="DD617" s="80"/>
      <c r="DE617" s="80"/>
      <c r="DF617" s="80"/>
      <c r="DG617" s="80"/>
    </row>
    <row r="618" spans="1:111" s="25" customFormat="1" ht="12.75">
      <c r="A618" s="22"/>
      <c r="B618" s="22"/>
      <c r="C618" s="26"/>
      <c r="D618" s="22"/>
      <c r="E618" s="27"/>
      <c r="F618" s="24"/>
      <c r="G618" s="24"/>
      <c r="H618" s="218"/>
      <c r="I618" s="218"/>
      <c r="J618" s="338"/>
      <c r="K618" s="218"/>
      <c r="DD618" s="80"/>
      <c r="DE618" s="80"/>
      <c r="DF618" s="80"/>
      <c r="DG618" s="80"/>
    </row>
    <row r="619" spans="1:111" s="25" customFormat="1" ht="12.75">
      <c r="A619" s="22"/>
      <c r="B619" s="22"/>
      <c r="C619" s="26"/>
      <c r="D619" s="22"/>
      <c r="E619" s="27"/>
      <c r="F619" s="24"/>
      <c r="G619" s="24"/>
      <c r="H619" s="218"/>
      <c r="I619" s="218"/>
      <c r="J619" s="338"/>
      <c r="K619" s="218"/>
      <c r="DD619" s="80"/>
      <c r="DE619" s="80"/>
      <c r="DF619" s="80"/>
      <c r="DG619" s="80"/>
    </row>
    <row r="620" spans="1:111" s="25" customFormat="1" ht="12.75">
      <c r="A620" s="22"/>
      <c r="B620" s="22"/>
      <c r="C620" s="26"/>
      <c r="D620" s="22"/>
      <c r="E620" s="27"/>
      <c r="F620" s="24"/>
      <c r="G620" s="24"/>
      <c r="H620" s="218"/>
      <c r="I620" s="218"/>
      <c r="J620" s="338"/>
      <c r="K620" s="218"/>
      <c r="DD620" s="80"/>
      <c r="DE620" s="80"/>
      <c r="DF620" s="80"/>
      <c r="DG620" s="80"/>
    </row>
    <row r="621" spans="1:111" s="25" customFormat="1" ht="12.75">
      <c r="A621" s="22"/>
      <c r="B621" s="22"/>
      <c r="C621" s="26"/>
      <c r="D621" s="22"/>
      <c r="E621" s="27"/>
      <c r="F621" s="24"/>
      <c r="G621" s="24"/>
      <c r="H621" s="218"/>
      <c r="I621" s="218"/>
      <c r="J621" s="338"/>
      <c r="K621" s="218"/>
      <c r="DD621" s="80"/>
      <c r="DE621" s="80"/>
      <c r="DF621" s="80"/>
      <c r="DG621" s="80"/>
    </row>
    <row r="622" spans="1:111" s="25" customFormat="1" ht="12.75">
      <c r="A622" s="22"/>
      <c r="B622" s="22"/>
      <c r="C622" s="26"/>
      <c r="D622" s="22"/>
      <c r="E622" s="27"/>
      <c r="F622" s="24"/>
      <c r="G622" s="24"/>
      <c r="H622" s="218"/>
      <c r="I622" s="218"/>
      <c r="J622" s="338"/>
      <c r="K622" s="218"/>
      <c r="DD622" s="80"/>
      <c r="DE622" s="80"/>
      <c r="DF622" s="80"/>
      <c r="DG622" s="80"/>
    </row>
    <row r="623" spans="1:111" s="25" customFormat="1" ht="12.75">
      <c r="A623" s="22"/>
      <c r="B623" s="22"/>
      <c r="C623" s="26"/>
      <c r="D623" s="22"/>
      <c r="E623" s="27"/>
      <c r="F623" s="24"/>
      <c r="G623" s="24"/>
      <c r="H623" s="218"/>
      <c r="I623" s="218"/>
      <c r="J623" s="338"/>
      <c r="K623" s="218"/>
      <c r="DD623" s="80"/>
      <c r="DE623" s="80"/>
      <c r="DF623" s="80"/>
      <c r="DG623" s="80"/>
    </row>
    <row r="624" spans="1:111" s="25" customFormat="1" ht="12.75">
      <c r="A624" s="22"/>
      <c r="B624" s="22"/>
      <c r="C624" s="26"/>
      <c r="D624" s="22"/>
      <c r="E624" s="27"/>
      <c r="F624" s="24"/>
      <c r="G624" s="24"/>
      <c r="H624" s="218"/>
      <c r="I624" s="218"/>
      <c r="J624" s="338"/>
      <c r="K624" s="218"/>
      <c r="DD624" s="80"/>
      <c r="DE624" s="80"/>
      <c r="DF624" s="80"/>
      <c r="DG624" s="80"/>
    </row>
    <row r="625" spans="1:111" s="25" customFormat="1" ht="12.75">
      <c r="A625" s="22"/>
      <c r="B625" s="22"/>
      <c r="C625" s="26"/>
      <c r="D625" s="22"/>
      <c r="E625" s="27"/>
      <c r="F625" s="24"/>
      <c r="G625" s="24"/>
      <c r="H625" s="218"/>
      <c r="I625" s="218"/>
      <c r="J625" s="338"/>
      <c r="K625" s="218"/>
      <c r="DD625" s="80"/>
      <c r="DE625" s="80"/>
      <c r="DF625" s="80"/>
      <c r="DG625" s="80"/>
    </row>
    <row r="626" spans="1:111" s="25" customFormat="1" ht="12.75">
      <c r="A626" s="22"/>
      <c r="B626" s="22"/>
      <c r="C626" s="26"/>
      <c r="D626" s="22"/>
      <c r="E626" s="27"/>
      <c r="F626" s="24"/>
      <c r="G626" s="24"/>
      <c r="H626" s="218"/>
      <c r="I626" s="218"/>
      <c r="J626" s="338"/>
      <c r="K626" s="218"/>
      <c r="DD626" s="80"/>
      <c r="DE626" s="80"/>
      <c r="DF626" s="80"/>
      <c r="DG626" s="80"/>
    </row>
    <row r="627" spans="1:111" s="25" customFormat="1" ht="12.75">
      <c r="A627" s="22"/>
      <c r="B627" s="22"/>
      <c r="C627" s="26"/>
      <c r="D627" s="22"/>
      <c r="E627" s="27"/>
      <c r="F627" s="24"/>
      <c r="G627" s="24"/>
      <c r="H627" s="218"/>
      <c r="I627" s="218"/>
      <c r="J627" s="338"/>
      <c r="K627" s="218"/>
      <c r="DD627" s="80"/>
      <c r="DE627" s="80"/>
      <c r="DF627" s="80"/>
      <c r="DG627" s="80"/>
    </row>
    <row r="628" spans="1:111" s="25" customFormat="1" ht="12.75">
      <c r="A628" s="22"/>
      <c r="B628" s="22"/>
      <c r="C628" s="26"/>
      <c r="D628" s="22"/>
      <c r="E628" s="27"/>
      <c r="F628" s="24"/>
      <c r="G628" s="24"/>
      <c r="H628" s="218"/>
      <c r="I628" s="218"/>
      <c r="J628" s="338"/>
      <c r="K628" s="218"/>
      <c r="DD628" s="80"/>
      <c r="DE628" s="80"/>
      <c r="DF628" s="80"/>
      <c r="DG628" s="80"/>
    </row>
    <row r="629" spans="1:111" s="25" customFormat="1" ht="12.75">
      <c r="A629" s="22"/>
      <c r="B629" s="22"/>
      <c r="C629" s="26"/>
      <c r="D629" s="22"/>
      <c r="E629" s="27"/>
      <c r="F629" s="24"/>
      <c r="G629" s="24"/>
      <c r="H629" s="218"/>
      <c r="I629" s="218"/>
      <c r="J629" s="338"/>
      <c r="K629" s="218"/>
      <c r="DD629" s="80"/>
      <c r="DE629" s="80"/>
      <c r="DF629" s="80"/>
      <c r="DG629" s="80"/>
    </row>
    <row r="630" spans="1:111" s="25" customFormat="1" ht="12.75">
      <c r="A630" s="22"/>
      <c r="B630" s="22"/>
      <c r="C630" s="26"/>
      <c r="D630" s="22"/>
      <c r="E630" s="27"/>
      <c r="F630" s="24"/>
      <c r="G630" s="24"/>
      <c r="H630" s="218"/>
      <c r="I630" s="218"/>
      <c r="J630" s="338"/>
      <c r="K630" s="218"/>
      <c r="DD630" s="80"/>
      <c r="DE630" s="80"/>
      <c r="DF630" s="80"/>
      <c r="DG630" s="80"/>
    </row>
    <row r="631" spans="1:111" s="25" customFormat="1" ht="12.75">
      <c r="A631" s="22"/>
      <c r="B631" s="22"/>
      <c r="C631" s="26"/>
      <c r="D631" s="22"/>
      <c r="E631" s="27"/>
      <c r="F631" s="24"/>
      <c r="G631" s="24"/>
      <c r="H631" s="218"/>
      <c r="I631" s="218"/>
      <c r="J631" s="338"/>
      <c r="K631" s="218"/>
      <c r="DD631" s="80"/>
      <c r="DE631" s="80"/>
      <c r="DF631" s="80"/>
      <c r="DG631" s="80"/>
    </row>
    <row r="632" spans="1:111" s="25" customFormat="1" ht="12.75">
      <c r="A632" s="22"/>
      <c r="B632" s="22"/>
      <c r="C632" s="26"/>
      <c r="D632" s="22"/>
      <c r="E632" s="27"/>
      <c r="F632" s="24"/>
      <c r="G632" s="24"/>
      <c r="H632" s="218"/>
      <c r="I632" s="218"/>
      <c r="J632" s="338"/>
      <c r="K632" s="218"/>
      <c r="DD632" s="80"/>
      <c r="DE632" s="80"/>
      <c r="DF632" s="80"/>
      <c r="DG632" s="80"/>
    </row>
    <row r="633" spans="1:111" s="25" customFormat="1" ht="12.75">
      <c r="A633" s="22"/>
      <c r="B633" s="22"/>
      <c r="C633" s="26"/>
      <c r="D633" s="22"/>
      <c r="E633" s="27"/>
      <c r="F633" s="24"/>
      <c r="G633" s="24"/>
      <c r="H633" s="218"/>
      <c r="I633" s="218"/>
      <c r="J633" s="338"/>
      <c r="K633" s="218"/>
      <c r="DD633" s="80"/>
      <c r="DE633" s="80"/>
      <c r="DF633" s="80"/>
      <c r="DG633" s="80"/>
    </row>
    <row r="634" spans="1:111" s="25" customFormat="1" ht="12.75">
      <c r="A634" s="22"/>
      <c r="B634" s="22"/>
      <c r="C634" s="26"/>
      <c r="D634" s="22"/>
      <c r="E634" s="27"/>
      <c r="F634" s="24"/>
      <c r="G634" s="24"/>
      <c r="H634" s="218"/>
      <c r="I634" s="218"/>
      <c r="J634" s="338"/>
      <c r="K634" s="218"/>
      <c r="DD634" s="80"/>
      <c r="DE634" s="80"/>
      <c r="DF634" s="80"/>
      <c r="DG634" s="80"/>
    </row>
    <row r="635" spans="1:111" s="25" customFormat="1" ht="12.75">
      <c r="A635" s="22"/>
      <c r="B635" s="22"/>
      <c r="C635" s="26"/>
      <c r="D635" s="22"/>
      <c r="E635" s="27"/>
      <c r="F635" s="24"/>
      <c r="G635" s="24"/>
      <c r="H635" s="218"/>
      <c r="I635" s="218"/>
      <c r="J635" s="338"/>
      <c r="K635" s="218"/>
      <c r="DD635" s="80"/>
      <c r="DE635" s="80"/>
      <c r="DF635" s="80"/>
      <c r="DG635" s="80"/>
    </row>
    <row r="636" spans="1:111" s="25" customFormat="1" ht="12.75">
      <c r="A636" s="22"/>
      <c r="B636" s="22"/>
      <c r="C636" s="26"/>
      <c r="D636" s="22"/>
      <c r="E636" s="27"/>
      <c r="F636" s="24"/>
      <c r="G636" s="24"/>
      <c r="H636" s="218"/>
      <c r="I636" s="218"/>
      <c r="J636" s="338"/>
      <c r="K636" s="218"/>
      <c r="DD636" s="80"/>
      <c r="DE636" s="80"/>
      <c r="DF636" s="80"/>
      <c r="DG636" s="80"/>
    </row>
    <row r="637" spans="1:111" s="25" customFormat="1" ht="12.75">
      <c r="A637" s="22"/>
      <c r="B637" s="22"/>
      <c r="C637" s="26"/>
      <c r="D637" s="22"/>
      <c r="E637" s="27"/>
      <c r="F637" s="24"/>
      <c r="G637" s="24"/>
      <c r="H637" s="218"/>
      <c r="I637" s="218"/>
      <c r="J637" s="338"/>
      <c r="K637" s="218"/>
      <c r="DD637" s="80"/>
      <c r="DE637" s="80"/>
      <c r="DF637" s="80"/>
      <c r="DG637" s="80"/>
    </row>
    <row r="638" spans="1:111" s="25" customFormat="1" ht="12.75">
      <c r="A638" s="22"/>
      <c r="B638" s="22"/>
      <c r="C638" s="26"/>
      <c r="D638" s="22"/>
      <c r="E638" s="27"/>
      <c r="F638" s="24"/>
      <c r="G638" s="24"/>
      <c r="H638" s="218"/>
      <c r="I638" s="218"/>
      <c r="J638" s="338"/>
      <c r="K638" s="218"/>
      <c r="DD638" s="80"/>
      <c r="DE638" s="80"/>
      <c r="DF638" s="80"/>
      <c r="DG638" s="80"/>
    </row>
    <row r="639" spans="1:111" s="25" customFormat="1" ht="12.75">
      <c r="A639" s="22"/>
      <c r="B639" s="22"/>
      <c r="C639" s="26"/>
      <c r="D639" s="22"/>
      <c r="E639" s="27"/>
      <c r="F639" s="24"/>
      <c r="G639" s="24"/>
      <c r="H639" s="218"/>
      <c r="I639" s="218"/>
      <c r="J639" s="338"/>
      <c r="K639" s="218"/>
      <c r="DD639" s="80"/>
      <c r="DE639" s="80"/>
      <c r="DF639" s="80"/>
      <c r="DG639" s="80"/>
    </row>
    <row r="640" spans="1:111" s="25" customFormat="1" ht="12.75">
      <c r="A640" s="22"/>
      <c r="B640" s="22"/>
      <c r="C640" s="26"/>
      <c r="D640" s="22"/>
      <c r="E640" s="27"/>
      <c r="F640" s="24"/>
      <c r="G640" s="24"/>
      <c r="H640" s="218"/>
      <c r="I640" s="218"/>
      <c r="J640" s="338"/>
      <c r="K640" s="218"/>
      <c r="DD640" s="80"/>
      <c r="DE640" s="80"/>
      <c r="DF640" s="80"/>
      <c r="DG640" s="80"/>
    </row>
    <row r="641" spans="1:111" s="25" customFormat="1" ht="12.75">
      <c r="A641" s="22"/>
      <c r="B641" s="22"/>
      <c r="C641" s="26"/>
      <c r="D641" s="22"/>
      <c r="E641" s="27"/>
      <c r="F641" s="24"/>
      <c r="G641" s="24"/>
      <c r="H641" s="218"/>
      <c r="I641" s="218"/>
      <c r="J641" s="338"/>
      <c r="K641" s="218"/>
      <c r="DD641" s="80"/>
      <c r="DE641" s="80"/>
      <c r="DF641" s="80"/>
      <c r="DG641" s="80"/>
    </row>
    <row r="642" spans="1:111" s="25" customFormat="1" ht="12.75">
      <c r="A642" s="22"/>
      <c r="B642" s="22"/>
      <c r="C642" s="26"/>
      <c r="D642" s="22"/>
      <c r="E642" s="27"/>
      <c r="F642" s="24"/>
      <c r="G642" s="24"/>
      <c r="H642" s="218"/>
      <c r="I642" s="218"/>
      <c r="J642" s="338"/>
      <c r="K642" s="218"/>
      <c r="DD642" s="80"/>
      <c r="DE642" s="80"/>
      <c r="DF642" s="80"/>
      <c r="DG642" s="80"/>
    </row>
    <row r="643" spans="1:111" s="25" customFormat="1" ht="12.75">
      <c r="A643" s="22"/>
      <c r="B643" s="22"/>
      <c r="C643" s="26"/>
      <c r="D643" s="22"/>
      <c r="E643" s="27"/>
      <c r="F643" s="24"/>
      <c r="G643" s="24"/>
      <c r="H643" s="218"/>
      <c r="I643" s="218"/>
      <c r="J643" s="338"/>
      <c r="K643" s="218"/>
      <c r="DD643" s="80"/>
      <c r="DE643" s="80"/>
      <c r="DF643" s="80"/>
      <c r="DG643" s="80"/>
    </row>
    <row r="644" spans="1:111" s="25" customFormat="1" ht="12.75">
      <c r="A644" s="22"/>
      <c r="B644" s="22"/>
      <c r="C644" s="26"/>
      <c r="D644" s="22"/>
      <c r="E644" s="27"/>
      <c r="F644" s="24"/>
      <c r="G644" s="24"/>
      <c r="H644" s="218"/>
      <c r="I644" s="218"/>
      <c r="J644" s="338"/>
      <c r="K644" s="218"/>
      <c r="DD644" s="80"/>
      <c r="DE644" s="80"/>
      <c r="DF644" s="80"/>
      <c r="DG644" s="80"/>
    </row>
    <row r="645" spans="1:111" s="25" customFormat="1" ht="12.75">
      <c r="A645" s="22"/>
      <c r="B645" s="22"/>
      <c r="C645" s="26"/>
      <c r="D645" s="22"/>
      <c r="E645" s="27"/>
      <c r="F645" s="24"/>
      <c r="G645" s="24"/>
      <c r="H645" s="218"/>
      <c r="I645" s="218"/>
      <c r="J645" s="338"/>
      <c r="K645" s="218"/>
      <c r="DD645" s="80"/>
      <c r="DE645" s="80"/>
      <c r="DF645" s="80"/>
      <c r="DG645" s="80"/>
    </row>
    <row r="646" spans="1:111" s="25" customFormat="1" ht="12.75">
      <c r="A646" s="22"/>
      <c r="B646" s="22"/>
      <c r="C646" s="26"/>
      <c r="D646" s="22"/>
      <c r="E646" s="27"/>
      <c r="F646" s="24"/>
      <c r="G646" s="24"/>
      <c r="H646" s="218"/>
      <c r="I646" s="218"/>
      <c r="J646" s="338"/>
      <c r="K646" s="218"/>
      <c r="DD646" s="80"/>
      <c r="DE646" s="80"/>
      <c r="DF646" s="80"/>
      <c r="DG646" s="80"/>
    </row>
    <row r="647" spans="1:111" s="25" customFormat="1" ht="12.75">
      <c r="A647" s="22"/>
      <c r="B647" s="22"/>
      <c r="C647" s="26"/>
      <c r="D647" s="22"/>
      <c r="E647" s="27"/>
      <c r="F647" s="24"/>
      <c r="G647" s="24"/>
      <c r="H647" s="218"/>
      <c r="I647" s="218"/>
      <c r="J647" s="338"/>
      <c r="K647" s="218"/>
      <c r="DD647" s="80"/>
      <c r="DE647" s="80"/>
      <c r="DF647" s="80"/>
      <c r="DG647" s="80"/>
    </row>
    <row r="648" spans="1:111" s="25" customFormat="1" ht="12.75">
      <c r="A648" s="22"/>
      <c r="B648" s="22"/>
      <c r="C648" s="26"/>
      <c r="D648" s="22"/>
      <c r="E648" s="27"/>
      <c r="F648" s="24"/>
      <c r="G648" s="24"/>
      <c r="H648" s="218"/>
      <c r="I648" s="218"/>
      <c r="J648" s="338"/>
      <c r="K648" s="218"/>
      <c r="DD648" s="80"/>
      <c r="DE648" s="80"/>
      <c r="DF648" s="80"/>
      <c r="DG648" s="80"/>
    </row>
    <row r="649" spans="1:111" s="25" customFormat="1" ht="12.75">
      <c r="A649" s="22"/>
      <c r="B649" s="22"/>
      <c r="C649" s="26"/>
      <c r="D649" s="22"/>
      <c r="E649" s="27"/>
      <c r="F649" s="24"/>
      <c r="G649" s="24"/>
      <c r="H649" s="218"/>
      <c r="I649" s="218"/>
      <c r="J649" s="338"/>
      <c r="K649" s="218"/>
      <c r="DD649" s="80"/>
      <c r="DE649" s="80"/>
      <c r="DF649" s="80"/>
      <c r="DG649" s="80"/>
    </row>
    <row r="650" spans="1:111" s="25" customFormat="1" ht="12.75">
      <c r="A650" s="22"/>
      <c r="B650" s="22"/>
      <c r="C650" s="26"/>
      <c r="D650" s="22"/>
      <c r="E650" s="27"/>
      <c r="F650" s="24"/>
      <c r="G650" s="24"/>
      <c r="H650" s="218"/>
      <c r="I650" s="218"/>
      <c r="J650" s="338"/>
      <c r="K650" s="218"/>
      <c r="DD650" s="80"/>
      <c r="DE650" s="80"/>
      <c r="DF650" s="80"/>
      <c r="DG650" s="80"/>
    </row>
    <row r="651" spans="1:111" s="25" customFormat="1" ht="12.75">
      <c r="A651" s="22"/>
      <c r="B651" s="22"/>
      <c r="C651" s="26"/>
      <c r="D651" s="22"/>
      <c r="E651" s="27"/>
      <c r="F651" s="24"/>
      <c r="G651" s="24"/>
      <c r="H651" s="218"/>
      <c r="I651" s="218"/>
      <c r="J651" s="338"/>
      <c r="K651" s="218"/>
      <c r="DD651" s="80"/>
      <c r="DE651" s="80"/>
      <c r="DF651" s="80"/>
      <c r="DG651" s="80"/>
    </row>
    <row r="652" spans="1:111" s="25" customFormat="1" ht="12.75">
      <c r="A652" s="22"/>
      <c r="B652" s="22"/>
      <c r="C652" s="26"/>
      <c r="D652" s="22"/>
      <c r="E652" s="27"/>
      <c r="F652" s="24"/>
      <c r="G652" s="24"/>
      <c r="H652" s="218"/>
      <c r="I652" s="218"/>
      <c r="J652" s="338"/>
      <c r="K652" s="218"/>
      <c r="DD652" s="80"/>
      <c r="DE652" s="80"/>
      <c r="DF652" s="80"/>
      <c r="DG652" s="80"/>
    </row>
    <row r="653" spans="1:111" s="25" customFormat="1" ht="12.75">
      <c r="A653" s="22"/>
      <c r="B653" s="22"/>
      <c r="C653" s="26"/>
      <c r="D653" s="22"/>
      <c r="E653" s="27"/>
      <c r="F653" s="24"/>
      <c r="G653" s="24"/>
      <c r="H653" s="218"/>
      <c r="I653" s="218"/>
      <c r="J653" s="338"/>
      <c r="K653" s="218"/>
      <c r="DD653" s="80"/>
      <c r="DE653" s="80"/>
      <c r="DF653" s="80"/>
      <c r="DG653" s="80"/>
    </row>
    <row r="654" spans="1:111" s="25" customFormat="1" ht="12.75">
      <c r="A654" s="22"/>
      <c r="B654" s="22"/>
      <c r="C654" s="26"/>
      <c r="D654" s="22"/>
      <c r="E654" s="27"/>
      <c r="F654" s="24"/>
      <c r="G654" s="24"/>
      <c r="H654" s="218"/>
      <c r="I654" s="218"/>
      <c r="J654" s="338"/>
      <c r="K654" s="218"/>
      <c r="DD654" s="80"/>
      <c r="DE654" s="80"/>
      <c r="DF654" s="80"/>
      <c r="DG654" s="80"/>
    </row>
    <row r="655" spans="1:111" s="25" customFormat="1" ht="12.75">
      <c r="A655" s="22"/>
      <c r="B655" s="22"/>
      <c r="C655" s="26"/>
      <c r="D655" s="22"/>
      <c r="E655" s="27"/>
      <c r="F655" s="24"/>
      <c r="G655" s="24"/>
      <c r="H655" s="218"/>
      <c r="I655" s="218"/>
      <c r="J655" s="338"/>
      <c r="K655" s="218"/>
      <c r="DD655" s="80"/>
      <c r="DE655" s="80"/>
      <c r="DF655" s="80"/>
      <c r="DG655" s="80"/>
    </row>
    <row r="656" spans="1:111" s="25" customFormat="1" ht="12.75">
      <c r="A656" s="22"/>
      <c r="B656" s="22"/>
      <c r="C656" s="26"/>
      <c r="D656" s="22"/>
      <c r="E656" s="27"/>
      <c r="F656" s="24"/>
      <c r="G656" s="24"/>
      <c r="H656" s="218"/>
      <c r="I656" s="218"/>
      <c r="J656" s="338"/>
      <c r="K656" s="218"/>
      <c r="DD656" s="80"/>
      <c r="DE656" s="80"/>
      <c r="DF656" s="80"/>
      <c r="DG656" s="80"/>
    </row>
    <row r="657" spans="1:111" s="25" customFormat="1" ht="12.75">
      <c r="A657" s="22"/>
      <c r="B657" s="22"/>
      <c r="C657" s="26"/>
      <c r="D657" s="22"/>
      <c r="E657" s="27"/>
      <c r="F657" s="24"/>
      <c r="G657" s="24"/>
      <c r="H657" s="218"/>
      <c r="I657" s="218"/>
      <c r="J657" s="338"/>
      <c r="K657" s="218"/>
      <c r="DD657" s="80"/>
      <c r="DE657" s="80"/>
      <c r="DF657" s="80"/>
      <c r="DG657" s="80"/>
    </row>
    <row r="658" spans="1:111" s="25" customFormat="1" ht="12.75">
      <c r="A658" s="22"/>
      <c r="B658" s="22"/>
      <c r="C658" s="26"/>
      <c r="D658" s="22"/>
      <c r="E658" s="27"/>
      <c r="F658" s="24"/>
      <c r="G658" s="24"/>
      <c r="H658" s="218"/>
      <c r="I658" s="218"/>
      <c r="J658" s="338"/>
      <c r="K658" s="218"/>
      <c r="DD658" s="80"/>
      <c r="DE658" s="80"/>
      <c r="DF658" s="80"/>
      <c r="DG658" s="80"/>
    </row>
    <row r="659" spans="1:111" s="25" customFormat="1" ht="12.75">
      <c r="A659" s="22"/>
      <c r="B659" s="22"/>
      <c r="C659" s="26"/>
      <c r="D659" s="22"/>
      <c r="E659" s="27"/>
      <c r="F659" s="24"/>
      <c r="G659" s="24"/>
      <c r="H659" s="218"/>
      <c r="I659" s="218"/>
      <c r="J659" s="338"/>
      <c r="K659" s="218"/>
      <c r="DD659" s="80"/>
      <c r="DE659" s="80"/>
      <c r="DF659" s="80"/>
      <c r="DG659" s="80"/>
    </row>
    <row r="660" spans="1:111" s="25" customFormat="1" ht="12.75">
      <c r="A660" s="22"/>
      <c r="B660" s="22"/>
      <c r="C660" s="26"/>
      <c r="D660" s="22"/>
      <c r="E660" s="27"/>
      <c r="F660" s="24"/>
      <c r="G660" s="24"/>
      <c r="H660" s="218"/>
      <c r="I660" s="218"/>
      <c r="J660" s="338"/>
      <c r="K660" s="218"/>
      <c r="DD660" s="80"/>
      <c r="DE660" s="80"/>
      <c r="DF660" s="80"/>
      <c r="DG660" s="80"/>
    </row>
    <row r="661" spans="1:111" s="25" customFormat="1" ht="12.75">
      <c r="A661" s="22"/>
      <c r="B661" s="22"/>
      <c r="C661" s="26"/>
      <c r="D661" s="22"/>
      <c r="E661" s="27"/>
      <c r="F661" s="24"/>
      <c r="G661" s="24"/>
      <c r="H661" s="218"/>
      <c r="I661" s="218"/>
      <c r="J661" s="338"/>
      <c r="K661" s="218"/>
      <c r="DD661" s="80"/>
      <c r="DE661" s="80"/>
      <c r="DF661" s="80"/>
      <c r="DG661" s="80"/>
    </row>
    <row r="662" spans="1:111" s="25" customFormat="1" ht="12.75">
      <c r="A662" s="22"/>
      <c r="B662" s="22"/>
      <c r="C662" s="26"/>
      <c r="D662" s="22"/>
      <c r="E662" s="27"/>
      <c r="F662" s="24"/>
      <c r="G662" s="24"/>
      <c r="H662" s="218"/>
      <c r="I662" s="218"/>
      <c r="J662" s="338"/>
      <c r="K662" s="218"/>
      <c r="DD662" s="80"/>
      <c r="DE662" s="80"/>
      <c r="DF662" s="80"/>
      <c r="DG662" s="80"/>
    </row>
    <row r="663" spans="1:111" s="25" customFormat="1" ht="12.75">
      <c r="A663" s="22"/>
      <c r="B663" s="22"/>
      <c r="C663" s="26"/>
      <c r="D663" s="22"/>
      <c r="E663" s="27"/>
      <c r="F663" s="24"/>
      <c r="G663" s="24"/>
      <c r="H663" s="218"/>
      <c r="I663" s="218"/>
      <c r="J663" s="338"/>
      <c r="K663" s="218"/>
      <c r="DD663" s="80"/>
      <c r="DE663" s="80"/>
      <c r="DF663" s="80"/>
      <c r="DG663" s="80"/>
    </row>
    <row r="664" spans="1:111" s="25" customFormat="1" ht="12.75">
      <c r="A664" s="22"/>
      <c r="B664" s="22"/>
      <c r="C664" s="26"/>
      <c r="D664" s="22"/>
      <c r="E664" s="27"/>
      <c r="F664" s="24"/>
      <c r="G664" s="24"/>
      <c r="H664" s="218"/>
      <c r="I664" s="218"/>
      <c r="J664" s="338"/>
      <c r="K664" s="218"/>
      <c r="DD664" s="80"/>
      <c r="DE664" s="80"/>
      <c r="DF664" s="80"/>
      <c r="DG664" s="80"/>
    </row>
    <row r="665" spans="1:111" s="25" customFormat="1" ht="12.75">
      <c r="A665" s="22"/>
      <c r="B665" s="22"/>
      <c r="C665" s="26"/>
      <c r="D665" s="22"/>
      <c r="E665" s="27"/>
      <c r="F665" s="24"/>
      <c r="G665" s="24"/>
      <c r="H665" s="218"/>
      <c r="I665" s="218"/>
      <c r="J665" s="338"/>
      <c r="K665" s="218"/>
      <c r="DD665" s="80"/>
      <c r="DE665" s="80"/>
      <c r="DF665" s="80"/>
      <c r="DG665" s="80"/>
    </row>
    <row r="666" spans="1:111" s="25" customFormat="1" ht="12.75">
      <c r="A666" s="22"/>
      <c r="B666" s="22"/>
      <c r="C666" s="26"/>
      <c r="D666" s="22"/>
      <c r="E666" s="27"/>
      <c r="F666" s="24"/>
      <c r="G666" s="24"/>
      <c r="H666" s="218"/>
      <c r="I666" s="218"/>
      <c r="J666" s="338"/>
      <c r="K666" s="218"/>
      <c r="DD666" s="80"/>
      <c r="DE666" s="80"/>
      <c r="DF666" s="80"/>
      <c r="DG666" s="80"/>
    </row>
    <row r="667" spans="1:111" s="25" customFormat="1" ht="12.75">
      <c r="A667" s="22"/>
      <c r="B667" s="22"/>
      <c r="C667" s="26"/>
      <c r="D667" s="22"/>
      <c r="E667" s="27"/>
      <c r="F667" s="24"/>
      <c r="G667" s="24"/>
      <c r="H667" s="218"/>
      <c r="I667" s="218"/>
      <c r="J667" s="338"/>
      <c r="K667" s="218"/>
      <c r="DD667" s="80"/>
      <c r="DE667" s="80"/>
      <c r="DF667" s="80"/>
      <c r="DG667" s="80"/>
    </row>
    <row r="668" spans="1:111" s="25" customFormat="1" ht="12.75">
      <c r="A668" s="22"/>
      <c r="B668" s="22"/>
      <c r="C668" s="26"/>
      <c r="D668" s="22"/>
      <c r="E668" s="27"/>
      <c r="F668" s="24"/>
      <c r="G668" s="24"/>
      <c r="H668" s="218"/>
      <c r="I668" s="218"/>
      <c r="J668" s="338"/>
      <c r="K668" s="218"/>
      <c r="DD668" s="80"/>
      <c r="DE668" s="80"/>
      <c r="DF668" s="80"/>
      <c r="DG668" s="80"/>
    </row>
    <row r="669" spans="1:111" s="25" customFormat="1" ht="12.75">
      <c r="A669" s="22"/>
      <c r="B669" s="22"/>
      <c r="C669" s="26"/>
      <c r="D669" s="22"/>
      <c r="E669" s="27"/>
      <c r="F669" s="24"/>
      <c r="G669" s="24"/>
      <c r="H669" s="218"/>
      <c r="I669" s="218"/>
      <c r="J669" s="338"/>
      <c r="K669" s="218"/>
      <c r="DD669" s="80"/>
      <c r="DE669" s="80"/>
      <c r="DF669" s="80"/>
      <c r="DG669" s="80"/>
    </row>
    <row r="670" spans="1:111" s="25" customFormat="1" ht="12.75">
      <c r="A670" s="22"/>
      <c r="B670" s="22"/>
      <c r="C670" s="26"/>
      <c r="D670" s="22"/>
      <c r="E670" s="27"/>
      <c r="F670" s="24"/>
      <c r="G670" s="24"/>
      <c r="H670" s="218"/>
      <c r="I670" s="218"/>
      <c r="J670" s="338"/>
      <c r="K670" s="218"/>
      <c r="DD670" s="80"/>
      <c r="DE670" s="80"/>
      <c r="DF670" s="80"/>
      <c r="DG670" s="80"/>
    </row>
    <row r="671" spans="1:111" s="25" customFormat="1" ht="12.75">
      <c r="A671" s="22"/>
      <c r="B671" s="22"/>
      <c r="C671" s="26"/>
      <c r="D671" s="22"/>
      <c r="E671" s="27"/>
      <c r="F671" s="24"/>
      <c r="G671" s="24"/>
      <c r="H671" s="218"/>
      <c r="I671" s="218"/>
      <c r="J671" s="338"/>
      <c r="K671" s="218"/>
      <c r="DD671" s="80"/>
      <c r="DE671" s="80"/>
      <c r="DF671" s="80"/>
      <c r="DG671" s="80"/>
    </row>
    <row r="672" spans="1:111" s="25" customFormat="1" ht="12.75">
      <c r="A672" s="22"/>
      <c r="B672" s="22"/>
      <c r="C672" s="26"/>
      <c r="D672" s="22"/>
      <c r="E672" s="27"/>
      <c r="F672" s="24"/>
      <c r="G672" s="24"/>
      <c r="H672" s="218"/>
      <c r="I672" s="218"/>
      <c r="J672" s="338"/>
      <c r="K672" s="218"/>
      <c r="DD672" s="80"/>
      <c r="DE672" s="80"/>
      <c r="DF672" s="80"/>
      <c r="DG672" s="80"/>
    </row>
    <row r="673" spans="1:111" s="25" customFormat="1" ht="12.75">
      <c r="A673" s="22"/>
      <c r="B673" s="22"/>
      <c r="C673" s="26"/>
      <c r="D673" s="22"/>
      <c r="E673" s="27"/>
      <c r="F673" s="24"/>
      <c r="G673" s="24"/>
      <c r="H673" s="218"/>
      <c r="I673" s="218"/>
      <c r="J673" s="338"/>
      <c r="K673" s="218"/>
      <c r="DD673" s="80"/>
      <c r="DE673" s="80"/>
      <c r="DF673" s="80"/>
      <c r="DG673" s="80"/>
    </row>
    <row r="674" spans="1:111" s="25" customFormat="1" ht="12.75">
      <c r="A674" s="22"/>
      <c r="B674" s="22"/>
      <c r="C674" s="26"/>
      <c r="D674" s="22"/>
      <c r="E674" s="27"/>
      <c r="F674" s="24"/>
      <c r="G674" s="24"/>
      <c r="H674" s="218"/>
      <c r="I674" s="218"/>
      <c r="J674" s="338"/>
      <c r="K674" s="218"/>
      <c r="DD674" s="80"/>
      <c r="DE674" s="80"/>
      <c r="DF674" s="80"/>
      <c r="DG674" s="80"/>
    </row>
    <row r="675" spans="1:111" s="25" customFormat="1" ht="12.75">
      <c r="A675" s="22"/>
      <c r="B675" s="22"/>
      <c r="C675" s="26"/>
      <c r="D675" s="22"/>
      <c r="E675" s="27"/>
      <c r="F675" s="24"/>
      <c r="G675" s="24"/>
      <c r="H675" s="218"/>
      <c r="I675" s="218"/>
      <c r="J675" s="338"/>
      <c r="K675" s="218"/>
      <c r="DD675" s="80"/>
      <c r="DE675" s="80"/>
      <c r="DF675" s="80"/>
      <c r="DG675" s="80"/>
    </row>
    <row r="676" spans="1:111" s="25" customFormat="1" ht="12.75">
      <c r="A676" s="22"/>
      <c r="B676" s="22"/>
      <c r="C676" s="26"/>
      <c r="D676" s="22"/>
      <c r="E676" s="27"/>
      <c r="F676" s="24"/>
      <c r="G676" s="24"/>
      <c r="H676" s="218"/>
      <c r="I676" s="218"/>
      <c r="J676" s="338"/>
      <c r="K676" s="218"/>
      <c r="DD676" s="80"/>
      <c r="DE676" s="80"/>
      <c r="DF676" s="80"/>
      <c r="DG676" s="80"/>
    </row>
    <row r="677" spans="1:111" s="25" customFormat="1" ht="12.75">
      <c r="A677" s="22"/>
      <c r="B677" s="22"/>
      <c r="C677" s="26"/>
      <c r="D677" s="22"/>
      <c r="E677" s="27"/>
      <c r="F677" s="24"/>
      <c r="G677" s="24"/>
      <c r="H677" s="218"/>
      <c r="I677" s="218"/>
      <c r="J677" s="338"/>
      <c r="K677" s="218"/>
      <c r="DD677" s="80"/>
      <c r="DE677" s="80"/>
      <c r="DF677" s="80"/>
      <c r="DG677" s="80"/>
    </row>
    <row r="678" spans="1:111" s="25" customFormat="1" ht="12.75">
      <c r="A678" s="22"/>
      <c r="B678" s="22"/>
      <c r="C678" s="26"/>
      <c r="D678" s="22"/>
      <c r="E678" s="27"/>
      <c r="F678" s="24"/>
      <c r="G678" s="24"/>
      <c r="H678" s="218"/>
      <c r="I678" s="218"/>
      <c r="J678" s="338"/>
      <c r="K678" s="218"/>
      <c r="DD678" s="80"/>
      <c r="DE678" s="80"/>
      <c r="DF678" s="80"/>
      <c r="DG678" s="80"/>
    </row>
    <row r="679" spans="1:111" s="25" customFormat="1" ht="12.75">
      <c r="A679" s="22"/>
      <c r="B679" s="22"/>
      <c r="C679" s="26"/>
      <c r="D679" s="22"/>
      <c r="E679" s="27"/>
      <c r="F679" s="24"/>
      <c r="G679" s="24"/>
      <c r="H679" s="218"/>
      <c r="I679" s="218"/>
      <c r="J679" s="338"/>
      <c r="K679" s="218"/>
      <c r="DD679" s="80"/>
      <c r="DE679" s="80"/>
      <c r="DF679" s="80"/>
      <c r="DG679" s="80"/>
    </row>
    <row r="680" spans="1:111" s="25" customFormat="1" ht="12.75">
      <c r="A680" s="22"/>
      <c r="B680" s="22"/>
      <c r="C680" s="26"/>
      <c r="D680" s="22"/>
      <c r="E680" s="27"/>
      <c r="F680" s="24"/>
      <c r="G680" s="24"/>
      <c r="H680" s="218"/>
      <c r="I680" s="218"/>
      <c r="J680" s="338"/>
      <c r="K680" s="218"/>
      <c r="DD680" s="80"/>
      <c r="DE680" s="80"/>
      <c r="DF680" s="80"/>
      <c r="DG680" s="80"/>
    </row>
    <row r="681" spans="1:111" s="25" customFormat="1" ht="12.75">
      <c r="A681" s="22"/>
      <c r="B681" s="22"/>
      <c r="C681" s="26"/>
      <c r="D681" s="22"/>
      <c r="E681" s="27"/>
      <c r="F681" s="24"/>
      <c r="G681" s="24"/>
      <c r="H681" s="218"/>
      <c r="I681" s="218"/>
      <c r="J681" s="338"/>
      <c r="K681" s="218"/>
      <c r="DD681" s="80"/>
      <c r="DE681" s="80"/>
      <c r="DF681" s="80"/>
      <c r="DG681" s="80"/>
    </row>
    <row r="682" spans="1:111" s="25" customFormat="1" ht="12.75">
      <c r="A682" s="22"/>
      <c r="B682" s="22"/>
      <c r="C682" s="26"/>
      <c r="D682" s="22"/>
      <c r="E682" s="27"/>
      <c r="F682" s="24"/>
      <c r="G682" s="24"/>
      <c r="H682" s="218"/>
      <c r="I682" s="218"/>
      <c r="J682" s="338"/>
      <c r="K682" s="218"/>
      <c r="DD682" s="80"/>
      <c r="DE682" s="80"/>
      <c r="DF682" s="80"/>
      <c r="DG682" s="80"/>
    </row>
    <row r="683" spans="1:111" s="25" customFormat="1" ht="12.75">
      <c r="A683" s="22"/>
      <c r="B683" s="22"/>
      <c r="C683" s="26"/>
      <c r="D683" s="22"/>
      <c r="E683" s="27"/>
      <c r="F683" s="24"/>
      <c r="G683" s="24"/>
      <c r="H683" s="218"/>
      <c r="I683" s="218"/>
      <c r="J683" s="338"/>
      <c r="K683" s="218"/>
      <c r="DD683" s="80"/>
      <c r="DE683" s="80"/>
      <c r="DF683" s="80"/>
      <c r="DG683" s="80"/>
    </row>
    <row r="684" spans="1:111" s="25" customFormat="1" ht="12.75">
      <c r="A684" s="22"/>
      <c r="B684" s="22"/>
      <c r="C684" s="26"/>
      <c r="D684" s="22"/>
      <c r="E684" s="27"/>
      <c r="F684" s="24"/>
      <c r="G684" s="24"/>
      <c r="H684" s="218"/>
      <c r="I684" s="218"/>
      <c r="J684" s="338"/>
      <c r="K684" s="218"/>
      <c r="DD684" s="80"/>
      <c r="DE684" s="80"/>
      <c r="DF684" s="80"/>
      <c r="DG684" s="80"/>
    </row>
    <row r="685" spans="1:111" s="25" customFormat="1" ht="12.75">
      <c r="A685" s="22"/>
      <c r="B685" s="22"/>
      <c r="C685" s="26"/>
      <c r="D685" s="22"/>
      <c r="E685" s="27"/>
      <c r="F685" s="24"/>
      <c r="G685" s="24"/>
      <c r="H685" s="218"/>
      <c r="I685" s="218"/>
      <c r="J685" s="338"/>
      <c r="K685" s="218"/>
      <c r="DD685" s="80"/>
      <c r="DE685" s="80"/>
      <c r="DF685" s="80"/>
      <c r="DG685" s="80"/>
    </row>
    <row r="686" spans="1:111" s="25" customFormat="1" ht="12.75">
      <c r="A686" s="22"/>
      <c r="B686" s="22"/>
      <c r="C686" s="26"/>
      <c r="D686" s="22"/>
      <c r="E686" s="27"/>
      <c r="F686" s="24"/>
      <c r="G686" s="24"/>
      <c r="H686" s="218"/>
      <c r="I686" s="218"/>
      <c r="J686" s="338"/>
      <c r="K686" s="218"/>
      <c r="DD686" s="80"/>
      <c r="DE686" s="80"/>
      <c r="DF686" s="80"/>
      <c r="DG686" s="80"/>
    </row>
    <row r="687" spans="1:111" s="25" customFormat="1" ht="12.75">
      <c r="A687" s="22"/>
      <c r="B687" s="22"/>
      <c r="C687" s="26"/>
      <c r="D687" s="22"/>
      <c r="E687" s="27"/>
      <c r="F687" s="24"/>
      <c r="G687" s="24"/>
      <c r="H687" s="218"/>
      <c r="I687" s="218"/>
      <c r="J687" s="338"/>
      <c r="K687" s="218"/>
      <c r="DD687" s="80"/>
      <c r="DE687" s="80"/>
      <c r="DF687" s="80"/>
      <c r="DG687" s="80"/>
    </row>
    <row r="688" spans="1:111" s="25" customFormat="1" ht="12.75">
      <c r="A688" s="22"/>
      <c r="B688" s="22"/>
      <c r="C688" s="26"/>
      <c r="D688" s="22"/>
      <c r="E688" s="27"/>
      <c r="F688" s="24"/>
      <c r="G688" s="24"/>
      <c r="H688" s="218"/>
      <c r="I688" s="218"/>
      <c r="J688" s="338"/>
      <c r="K688" s="218"/>
      <c r="DD688" s="80"/>
      <c r="DE688" s="80"/>
      <c r="DF688" s="80"/>
      <c r="DG688" s="80"/>
    </row>
    <row r="689" spans="1:111" s="25" customFormat="1" ht="12.75">
      <c r="A689" s="22"/>
      <c r="B689" s="22"/>
      <c r="C689" s="26"/>
      <c r="D689" s="22"/>
      <c r="E689" s="27"/>
      <c r="F689" s="24"/>
      <c r="G689" s="24"/>
      <c r="H689" s="218"/>
      <c r="I689" s="218"/>
      <c r="J689" s="338"/>
      <c r="K689" s="218"/>
      <c r="DD689" s="80"/>
      <c r="DE689" s="80"/>
      <c r="DF689" s="80"/>
      <c r="DG689" s="80"/>
    </row>
    <row r="690" spans="1:111" s="25" customFormat="1" ht="12.75">
      <c r="A690" s="22"/>
      <c r="B690" s="22"/>
      <c r="C690" s="26"/>
      <c r="D690" s="22"/>
      <c r="E690" s="27"/>
      <c r="F690" s="24"/>
      <c r="G690" s="24"/>
      <c r="H690" s="218"/>
      <c r="I690" s="218"/>
      <c r="J690" s="338"/>
      <c r="K690" s="218"/>
      <c r="DD690" s="80"/>
      <c r="DE690" s="80"/>
      <c r="DF690" s="80"/>
      <c r="DG690" s="80"/>
    </row>
    <row r="691" spans="1:111" s="25" customFormat="1" ht="12.75">
      <c r="A691" s="22"/>
      <c r="B691" s="22"/>
      <c r="C691" s="26"/>
      <c r="D691" s="22"/>
      <c r="E691" s="27"/>
      <c r="F691" s="24"/>
      <c r="G691" s="24"/>
      <c r="H691" s="218"/>
      <c r="I691" s="218"/>
      <c r="J691" s="338"/>
      <c r="K691" s="218"/>
      <c r="DD691" s="80"/>
      <c r="DE691" s="80"/>
      <c r="DF691" s="80"/>
      <c r="DG691" s="80"/>
    </row>
    <row r="692" spans="1:111" s="25" customFormat="1" ht="12.75">
      <c r="A692" s="22"/>
      <c r="B692" s="22"/>
      <c r="C692" s="26"/>
      <c r="D692" s="22"/>
      <c r="E692" s="27"/>
      <c r="F692" s="24"/>
      <c r="G692" s="24"/>
      <c r="H692" s="218"/>
      <c r="I692" s="218"/>
      <c r="J692" s="338"/>
      <c r="K692" s="218"/>
      <c r="DD692" s="80"/>
      <c r="DE692" s="80"/>
      <c r="DF692" s="80"/>
      <c r="DG692" s="80"/>
    </row>
    <row r="693" spans="1:111" s="25" customFormat="1" ht="12.75">
      <c r="A693" s="22"/>
      <c r="B693" s="22"/>
      <c r="C693" s="26"/>
      <c r="D693" s="22"/>
      <c r="E693" s="27"/>
      <c r="F693" s="24"/>
      <c r="G693" s="24"/>
      <c r="H693" s="218"/>
      <c r="I693" s="218"/>
      <c r="J693" s="338"/>
      <c r="K693" s="218"/>
      <c r="DD693" s="80"/>
      <c r="DE693" s="80"/>
      <c r="DF693" s="80"/>
      <c r="DG693" s="80"/>
    </row>
  </sheetData>
  <sheetProtection/>
  <mergeCells count="69">
    <mergeCell ref="A6:L6"/>
    <mergeCell ref="A9:C10"/>
    <mergeCell ref="D9:E10"/>
    <mergeCell ref="F9:F10"/>
    <mergeCell ref="G9:G10"/>
    <mergeCell ref="H9:H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3:E53"/>
    <mergeCell ref="D42:E42"/>
    <mergeCell ref="D43:E43"/>
    <mergeCell ref="D44:E44"/>
    <mergeCell ref="D45:E45"/>
    <mergeCell ref="D46:E46"/>
    <mergeCell ref="D47:E47"/>
    <mergeCell ref="A60:A69"/>
    <mergeCell ref="D60:E60"/>
    <mergeCell ref="D61:E61"/>
    <mergeCell ref="D62:E62"/>
    <mergeCell ref="D64:E64"/>
    <mergeCell ref="D48:E48"/>
    <mergeCell ref="D49:E49"/>
    <mergeCell ref="D50:E50"/>
    <mergeCell ref="D51:E51"/>
    <mergeCell ref="D52:E52"/>
    <mergeCell ref="D54:E54"/>
    <mergeCell ref="D55:E55"/>
    <mergeCell ref="D56:E56"/>
    <mergeCell ref="D58:E58"/>
    <mergeCell ref="D59:E59"/>
    <mergeCell ref="D63:E63"/>
    <mergeCell ref="G74:H74"/>
    <mergeCell ref="G75:H75"/>
    <mergeCell ref="A77:B77"/>
    <mergeCell ref="C77:H77"/>
    <mergeCell ref="D65:E65"/>
    <mergeCell ref="D66:E66"/>
    <mergeCell ref="D67:E67"/>
    <mergeCell ref="D68:E68"/>
    <mergeCell ref="D69:E69"/>
    <mergeCell ref="E74:F7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G693"/>
  <sheetViews>
    <sheetView tabSelected="1" zoomScaleSheetLayoutView="98" zoomScalePageLayoutView="0" workbookViewId="0" topLeftCell="A1">
      <selection activeCell="H79" sqref="H79"/>
    </sheetView>
  </sheetViews>
  <sheetFormatPr defaultColWidth="9.140625" defaultRowHeight="12.75"/>
  <cols>
    <col min="1" max="1" width="3.7109375" style="101" customWidth="1"/>
    <col min="2" max="2" width="3.421875" style="101" customWidth="1"/>
    <col min="3" max="3" width="2.8515625" style="26" customWidth="1"/>
    <col min="4" max="4" width="3.57421875" style="101" customWidth="1"/>
    <col min="5" max="5" width="45.57421875" style="28" customWidth="1"/>
    <col min="6" max="6" width="5.00390625" style="29" customWidth="1"/>
    <col min="7" max="7" width="10.57421875" style="29" customWidth="1"/>
    <col min="8" max="9" width="11.00390625" style="266" customWidth="1"/>
    <col min="10" max="10" width="10.57421875" style="402" customWidth="1"/>
    <col min="11" max="11" width="11.00390625" style="218" customWidth="1"/>
    <col min="12" max="12" width="10.8515625" style="25" bestFit="1" customWidth="1"/>
    <col min="13" max="13" width="10.7109375" style="25" bestFit="1" customWidth="1"/>
    <col min="14" max="14" width="9.140625" style="25" customWidth="1"/>
    <col min="15" max="15" width="27.28125" style="25" customWidth="1"/>
    <col min="16" max="107" width="9.140625" style="25" customWidth="1"/>
    <col min="108" max="16384" width="9.140625" style="80" customWidth="1"/>
  </cols>
  <sheetData>
    <row r="1" spans="1:107" ht="15.75">
      <c r="A1" s="40"/>
      <c r="B1" s="8"/>
      <c r="C1" s="9"/>
      <c r="D1" s="8"/>
      <c r="E1" s="10"/>
      <c r="F1" s="11"/>
      <c r="G1" s="272"/>
      <c r="H1" s="218"/>
      <c r="I1" s="218"/>
      <c r="J1" s="218"/>
      <c r="K1" s="685"/>
      <c r="L1" s="686" t="s">
        <v>462</v>
      </c>
      <c r="M1" s="686"/>
      <c r="DC1" s="80"/>
    </row>
    <row r="2" spans="1:107" ht="15.75">
      <c r="A2" s="40"/>
      <c r="B2" s="8"/>
      <c r="C2" s="9"/>
      <c r="D2" s="8"/>
      <c r="E2" s="10"/>
      <c r="F2" s="11"/>
      <c r="G2" s="272"/>
      <c r="H2" s="218"/>
      <c r="I2" s="218"/>
      <c r="J2" s="687" t="s">
        <v>463</v>
      </c>
      <c r="K2" s="687"/>
      <c r="L2" s="687"/>
      <c r="M2" s="687"/>
      <c r="DC2" s="80"/>
    </row>
    <row r="3" spans="1:107" ht="15.75">
      <c r="A3" s="40"/>
      <c r="B3" s="8"/>
      <c r="C3" s="9"/>
      <c r="D3" s="8"/>
      <c r="E3" s="10"/>
      <c r="F3" s="11"/>
      <c r="G3" s="272"/>
      <c r="H3" s="218"/>
      <c r="I3" s="218"/>
      <c r="J3" s="218"/>
      <c r="DC3" s="80"/>
    </row>
    <row r="4" spans="1:107" ht="15.75">
      <c r="A4" s="40"/>
      <c r="B4" s="8"/>
      <c r="C4" s="9"/>
      <c r="D4" s="8"/>
      <c r="E4" s="10"/>
      <c r="F4" s="11"/>
      <c r="G4" s="272"/>
      <c r="H4" s="218"/>
      <c r="I4" s="218"/>
      <c r="J4" s="218"/>
      <c r="DC4" s="80"/>
    </row>
    <row r="5" spans="1:107" ht="15.75">
      <c r="A5" s="13"/>
      <c r="B5" s="13"/>
      <c r="C5" s="9"/>
      <c r="D5" s="13"/>
      <c r="E5" s="14"/>
      <c r="F5" s="15"/>
      <c r="G5" s="273"/>
      <c r="H5" s="218"/>
      <c r="I5" s="218"/>
      <c r="J5" s="218"/>
      <c r="K5" s="386"/>
      <c r="DC5" s="80"/>
    </row>
    <row r="6" spans="1:107" ht="18" customHeight="1">
      <c r="A6" s="476" t="s">
        <v>437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DC6" s="80"/>
    </row>
    <row r="7" spans="1:107" ht="18">
      <c r="A7" s="684" t="s">
        <v>467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DC7" s="80"/>
    </row>
    <row r="8" spans="1:107" ht="15.75" thickBot="1">
      <c r="A8" s="17"/>
      <c r="B8" s="17"/>
      <c r="C8" s="18"/>
      <c r="D8" s="17"/>
      <c r="E8" s="19"/>
      <c r="F8" s="20"/>
      <c r="G8" s="274"/>
      <c r="H8" s="218"/>
      <c r="I8" s="218"/>
      <c r="J8" s="218"/>
      <c r="L8" s="683" t="s">
        <v>50</v>
      </c>
      <c r="M8" s="683"/>
      <c r="DC8" s="80"/>
    </row>
    <row r="9" spans="1:111" ht="15" customHeight="1" thickBot="1">
      <c r="A9" s="497"/>
      <c r="B9" s="498"/>
      <c r="C9" s="498"/>
      <c r="D9" s="499" t="s">
        <v>51</v>
      </c>
      <c r="E9" s="492"/>
      <c r="F9" s="490" t="s">
        <v>65</v>
      </c>
      <c r="G9" s="490" t="s">
        <v>461</v>
      </c>
      <c r="H9" s="493" t="s">
        <v>466</v>
      </c>
      <c r="I9" s="313"/>
      <c r="J9" s="510" t="s">
        <v>410</v>
      </c>
      <c r="K9" s="510" t="s">
        <v>438</v>
      </c>
      <c r="L9" s="475" t="s">
        <v>9</v>
      </c>
      <c r="M9" s="475"/>
      <c r="DD9" s="25"/>
      <c r="DE9" s="25"/>
      <c r="DF9" s="25"/>
      <c r="DG9" s="25"/>
    </row>
    <row r="10" spans="1:111" ht="141.75" customHeight="1" thickBot="1">
      <c r="A10" s="498"/>
      <c r="B10" s="498"/>
      <c r="C10" s="498"/>
      <c r="D10" s="492"/>
      <c r="E10" s="492"/>
      <c r="F10" s="492"/>
      <c r="G10" s="491"/>
      <c r="H10" s="494"/>
      <c r="I10" s="314" t="s">
        <v>414</v>
      </c>
      <c r="J10" s="511"/>
      <c r="K10" s="511"/>
      <c r="L10" s="38" t="s">
        <v>411</v>
      </c>
      <c r="M10" s="38" t="s">
        <v>412</v>
      </c>
      <c r="DD10" s="25"/>
      <c r="DE10" s="25"/>
      <c r="DF10" s="25"/>
      <c r="DG10" s="25"/>
    </row>
    <row r="11" spans="1:107" s="85" customFormat="1" ht="12" thickBot="1">
      <c r="A11" s="81">
        <v>0</v>
      </c>
      <c r="B11" s="479">
        <v>1</v>
      </c>
      <c r="C11" s="479"/>
      <c r="D11" s="501">
        <v>2</v>
      </c>
      <c r="E11" s="501"/>
      <c r="F11" s="82">
        <v>3</v>
      </c>
      <c r="G11" s="82">
        <v>4</v>
      </c>
      <c r="H11" s="237">
        <v>5</v>
      </c>
      <c r="I11" s="237">
        <v>6</v>
      </c>
      <c r="J11" s="387">
        <v>7</v>
      </c>
      <c r="K11" s="387">
        <v>8</v>
      </c>
      <c r="L11" s="83">
        <v>9</v>
      </c>
      <c r="M11" s="83">
        <v>10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</row>
    <row r="12" spans="1:14" ht="20.25" customHeight="1" thickBot="1">
      <c r="A12" s="275" t="s">
        <v>29</v>
      </c>
      <c r="B12" s="276"/>
      <c r="C12" s="277"/>
      <c r="D12" s="509" t="s">
        <v>264</v>
      </c>
      <c r="E12" s="509"/>
      <c r="F12" s="278">
        <v>1</v>
      </c>
      <c r="G12" s="279">
        <f>G13+G16+G17</f>
        <v>61332</v>
      </c>
      <c r="H12" s="279">
        <f>H13+H16+H17</f>
        <v>61674</v>
      </c>
      <c r="I12" s="315">
        <f>H12/G12*100</f>
        <v>100.55762081784387</v>
      </c>
      <c r="J12" s="279">
        <f>J13+J16+J17</f>
        <v>63002</v>
      </c>
      <c r="K12" s="279">
        <f>K13+K16+K17</f>
        <v>65002</v>
      </c>
      <c r="L12" s="280">
        <f>J12/H12*100</f>
        <v>102.15325745046535</v>
      </c>
      <c r="M12" s="280">
        <f>K12/J12*100</f>
        <v>103.1745023967493</v>
      </c>
      <c r="N12" s="25">
        <f>H12-G12</f>
        <v>342</v>
      </c>
    </row>
    <row r="13" spans="1:14" ht="20.25" customHeight="1" thickBot="1">
      <c r="A13" s="478"/>
      <c r="B13" s="78">
        <v>1</v>
      </c>
      <c r="C13" s="87"/>
      <c r="D13" s="477" t="s">
        <v>318</v>
      </c>
      <c r="E13" s="477"/>
      <c r="F13" s="89">
        <v>2</v>
      </c>
      <c r="G13" s="125">
        <v>61330</v>
      </c>
      <c r="H13" s="166">
        <v>61653</v>
      </c>
      <c r="I13" s="167">
        <f>H13/G13*100</f>
        <v>100.52665905755747</v>
      </c>
      <c r="J13" s="210">
        <v>63000</v>
      </c>
      <c r="K13" s="210">
        <v>65000</v>
      </c>
      <c r="L13" s="149">
        <f>J13/H13*100</f>
        <v>102.18480852513258</v>
      </c>
      <c r="M13" s="149">
        <f>K13/J13*100</f>
        <v>103.17460317460319</v>
      </c>
      <c r="N13" s="25">
        <f aca="true" t="shared" si="0" ref="N13:N69">H13-G13</f>
        <v>323</v>
      </c>
    </row>
    <row r="14" spans="1:14" ht="17.25" customHeight="1" thickBot="1">
      <c r="A14" s="478"/>
      <c r="B14" s="78"/>
      <c r="C14" s="87"/>
      <c r="D14" s="88" t="s">
        <v>30</v>
      </c>
      <c r="E14" s="90" t="s">
        <v>248</v>
      </c>
      <c r="F14" s="89">
        <v>3</v>
      </c>
      <c r="G14" s="125"/>
      <c r="H14" s="166">
        <v>13</v>
      </c>
      <c r="I14" s="167"/>
      <c r="J14" s="210"/>
      <c r="K14" s="210"/>
      <c r="L14" s="149"/>
      <c r="M14" s="149"/>
      <c r="N14" s="25">
        <f t="shared" si="0"/>
        <v>13</v>
      </c>
    </row>
    <row r="15" spans="1:14" ht="15" customHeight="1" thickBot="1">
      <c r="A15" s="478"/>
      <c r="B15" s="78"/>
      <c r="C15" s="87"/>
      <c r="D15" s="88" t="s">
        <v>31</v>
      </c>
      <c r="E15" s="90" t="s">
        <v>34</v>
      </c>
      <c r="F15" s="89">
        <v>4</v>
      </c>
      <c r="G15" s="125"/>
      <c r="H15" s="166"/>
      <c r="I15" s="167"/>
      <c r="J15" s="210"/>
      <c r="K15" s="210"/>
      <c r="L15" s="149"/>
      <c r="M15" s="149"/>
      <c r="N15" s="25">
        <f t="shared" si="0"/>
        <v>0</v>
      </c>
    </row>
    <row r="16" spans="1:14" ht="16.5" customHeight="1" thickBot="1">
      <c r="A16" s="478"/>
      <c r="B16" s="78">
        <v>2</v>
      </c>
      <c r="C16" s="87"/>
      <c r="D16" s="477" t="s">
        <v>114</v>
      </c>
      <c r="E16" s="477"/>
      <c r="F16" s="89">
        <v>5</v>
      </c>
      <c r="G16" s="125">
        <v>2</v>
      </c>
      <c r="H16" s="166">
        <v>21</v>
      </c>
      <c r="I16" s="167">
        <f>H16/G16*100</f>
        <v>1050</v>
      </c>
      <c r="J16" s="210">
        <v>2</v>
      </c>
      <c r="K16" s="210">
        <v>2</v>
      </c>
      <c r="L16" s="149">
        <f>J16/H16*100</f>
        <v>9.523809523809524</v>
      </c>
      <c r="M16" s="149">
        <f>K16/J16*100</f>
        <v>100</v>
      </c>
      <c r="N16" s="25">
        <f t="shared" si="0"/>
        <v>19</v>
      </c>
    </row>
    <row r="17" spans="1:111" s="25" customFormat="1" ht="17.25" customHeight="1" thickBot="1">
      <c r="A17" s="478"/>
      <c r="B17" s="78">
        <v>3</v>
      </c>
      <c r="C17" s="87"/>
      <c r="D17" s="477" t="s">
        <v>10</v>
      </c>
      <c r="E17" s="477"/>
      <c r="F17" s="89">
        <v>6</v>
      </c>
      <c r="G17" s="125"/>
      <c r="H17" s="166"/>
      <c r="I17" s="167"/>
      <c r="J17" s="210"/>
      <c r="K17" s="210"/>
      <c r="L17" s="149"/>
      <c r="M17" s="149"/>
      <c r="N17" s="25">
        <f t="shared" si="0"/>
        <v>0</v>
      </c>
      <c r="DD17" s="80"/>
      <c r="DE17" s="80"/>
      <c r="DF17" s="80"/>
      <c r="DG17" s="80"/>
    </row>
    <row r="18" spans="1:111" s="25" customFormat="1" ht="21" customHeight="1" thickBot="1">
      <c r="A18" s="323" t="s">
        <v>19</v>
      </c>
      <c r="B18" s="324"/>
      <c r="C18" s="325"/>
      <c r="D18" s="503" t="s">
        <v>319</v>
      </c>
      <c r="E18" s="503"/>
      <c r="F18" s="326">
        <v>7</v>
      </c>
      <c r="G18" s="327">
        <f>G19+G31+G32</f>
        <v>61155</v>
      </c>
      <c r="H18" s="327">
        <f>H19+H31+H32</f>
        <v>61497</v>
      </c>
      <c r="I18" s="328">
        <f aca="true" t="shared" si="1" ref="I18:I25">H18/G18*100</f>
        <v>100.55923473142016</v>
      </c>
      <c r="J18" s="327">
        <f>J19+J31+J32</f>
        <v>62519</v>
      </c>
      <c r="K18" s="279">
        <f>K19+K31+K32</f>
        <v>64521</v>
      </c>
      <c r="L18" s="280">
        <f aca="true" t="shared" si="2" ref="L18:L31">J18/H18*100</f>
        <v>101.66186968470005</v>
      </c>
      <c r="M18" s="280">
        <f aca="true" t="shared" si="3" ref="M18:M25">K18/J18*100</f>
        <v>103.20222652313697</v>
      </c>
      <c r="N18" s="25">
        <f t="shared" si="0"/>
        <v>342</v>
      </c>
      <c r="DD18" s="80"/>
      <c r="DE18" s="80"/>
      <c r="DF18" s="80"/>
      <c r="DG18" s="80"/>
    </row>
    <row r="19" spans="1:111" s="25" customFormat="1" ht="24" customHeight="1" thickBot="1">
      <c r="A19" s="504"/>
      <c r="B19" s="317">
        <v>1</v>
      </c>
      <c r="C19" s="318"/>
      <c r="D19" s="505" t="s">
        <v>11</v>
      </c>
      <c r="E19" s="506"/>
      <c r="F19" s="319">
        <v>8</v>
      </c>
      <c r="G19" s="320">
        <f>G20+G21+G22+G30</f>
        <v>61098</v>
      </c>
      <c r="H19" s="321">
        <f>H20+H21+H22+H30</f>
        <v>61440</v>
      </c>
      <c r="I19" s="322">
        <f t="shared" si="1"/>
        <v>100.55975645683984</v>
      </c>
      <c r="J19" s="321">
        <f>J20+J21+J22+J30</f>
        <v>62475</v>
      </c>
      <c r="K19" s="166">
        <f>K20+K21+K22+K30</f>
        <v>64490</v>
      </c>
      <c r="L19" s="149">
        <f t="shared" si="2"/>
        <v>101.6845703125</v>
      </c>
      <c r="M19" s="149">
        <f t="shared" si="3"/>
        <v>103.22529011604642</v>
      </c>
      <c r="N19" s="25">
        <f t="shared" si="0"/>
        <v>342</v>
      </c>
      <c r="DD19" s="80"/>
      <c r="DE19" s="80"/>
      <c r="DF19" s="80"/>
      <c r="DG19" s="80"/>
    </row>
    <row r="20" spans="1:111" s="25" customFormat="1" ht="16.5" customHeight="1" thickBot="1">
      <c r="A20" s="478"/>
      <c r="B20" s="495"/>
      <c r="C20" s="91" t="s">
        <v>123</v>
      </c>
      <c r="D20" s="477" t="s">
        <v>244</v>
      </c>
      <c r="E20" s="477"/>
      <c r="F20" s="89">
        <v>9</v>
      </c>
      <c r="G20" s="125">
        <v>27543</v>
      </c>
      <c r="H20" s="166">
        <v>27869</v>
      </c>
      <c r="I20" s="167">
        <f t="shared" si="1"/>
        <v>101.18360381948226</v>
      </c>
      <c r="J20" s="210">
        <v>28000</v>
      </c>
      <c r="K20" s="210">
        <v>29100</v>
      </c>
      <c r="L20" s="149">
        <f t="shared" si="2"/>
        <v>100.47005633499589</v>
      </c>
      <c r="M20" s="149">
        <f t="shared" si="3"/>
        <v>103.92857142857143</v>
      </c>
      <c r="N20" s="25">
        <f t="shared" si="0"/>
        <v>326</v>
      </c>
      <c r="DD20" s="80"/>
      <c r="DE20" s="80"/>
      <c r="DF20" s="80"/>
      <c r="DG20" s="80"/>
    </row>
    <row r="21" spans="1:111" s="25" customFormat="1" ht="16.5" customHeight="1" thickBot="1">
      <c r="A21" s="478"/>
      <c r="B21" s="496"/>
      <c r="C21" s="92" t="s">
        <v>124</v>
      </c>
      <c r="D21" s="477" t="s">
        <v>129</v>
      </c>
      <c r="E21" s="500"/>
      <c r="F21" s="89">
        <v>10</v>
      </c>
      <c r="G21" s="125">
        <v>2840</v>
      </c>
      <c r="H21" s="166">
        <v>2859</v>
      </c>
      <c r="I21" s="167">
        <f t="shared" si="1"/>
        <v>100.66901408450704</v>
      </c>
      <c r="J21" s="210">
        <v>2900</v>
      </c>
      <c r="K21" s="210">
        <v>2900</v>
      </c>
      <c r="L21" s="149">
        <f t="shared" si="2"/>
        <v>101.43406785589366</v>
      </c>
      <c r="M21" s="149">
        <f t="shared" si="3"/>
        <v>100</v>
      </c>
      <c r="N21" s="25">
        <f t="shared" si="0"/>
        <v>19</v>
      </c>
      <c r="DD21" s="80"/>
      <c r="DE21" s="80"/>
      <c r="DF21" s="80"/>
      <c r="DG21" s="80"/>
    </row>
    <row r="22" spans="1:111" s="461" customFormat="1" ht="25.5" customHeight="1" thickBot="1">
      <c r="A22" s="478"/>
      <c r="B22" s="496"/>
      <c r="C22" s="455" t="s">
        <v>127</v>
      </c>
      <c r="D22" s="512" t="s">
        <v>254</v>
      </c>
      <c r="E22" s="513"/>
      <c r="F22" s="456">
        <v>11</v>
      </c>
      <c r="G22" s="457">
        <f>G23+G26+G28+G29</f>
        <v>29647</v>
      </c>
      <c r="H22" s="457">
        <f>H23+H26+H28+H29</f>
        <v>29647</v>
      </c>
      <c r="I22" s="458">
        <f t="shared" si="1"/>
        <v>100</v>
      </c>
      <c r="J22" s="457">
        <f>J23+J26+J28+J29</f>
        <v>30375</v>
      </c>
      <c r="K22" s="457">
        <f>K23+K26+K28+K29</f>
        <v>31190</v>
      </c>
      <c r="L22" s="459">
        <f t="shared" si="2"/>
        <v>102.45556042769925</v>
      </c>
      <c r="M22" s="459">
        <f t="shared" si="3"/>
        <v>102.68312757201645</v>
      </c>
      <c r="N22" s="25">
        <f t="shared" si="0"/>
        <v>0</v>
      </c>
      <c r="O22" s="460"/>
      <c r="DD22" s="462"/>
      <c r="DE22" s="462"/>
      <c r="DF22" s="462"/>
      <c r="DG22" s="462"/>
    </row>
    <row r="23" spans="1:111" s="25" customFormat="1" ht="21" customHeight="1" thickBot="1">
      <c r="A23" s="478"/>
      <c r="B23" s="496"/>
      <c r="C23" s="94"/>
      <c r="D23" s="95" t="s">
        <v>252</v>
      </c>
      <c r="E23" s="79" t="s">
        <v>265</v>
      </c>
      <c r="F23" s="89">
        <v>12</v>
      </c>
      <c r="G23" s="125">
        <f>G24+G25</f>
        <v>28887</v>
      </c>
      <c r="H23" s="125">
        <f>H24+H25</f>
        <v>28878</v>
      </c>
      <c r="I23" s="167">
        <f t="shared" si="1"/>
        <v>99.96884411673071</v>
      </c>
      <c r="J23" s="166">
        <f>J24+J25</f>
        <v>29600</v>
      </c>
      <c r="K23" s="166">
        <f>K24+K25</f>
        <v>30400</v>
      </c>
      <c r="L23" s="149">
        <f t="shared" si="2"/>
        <v>102.50017314218437</v>
      </c>
      <c r="M23" s="149">
        <f t="shared" si="3"/>
        <v>102.7027027027027</v>
      </c>
      <c r="N23" s="25">
        <f t="shared" si="0"/>
        <v>-9</v>
      </c>
      <c r="O23" s="123"/>
      <c r="DD23" s="80"/>
      <c r="DE23" s="80"/>
      <c r="DF23" s="80"/>
      <c r="DG23" s="80"/>
    </row>
    <row r="24" spans="1:111" s="25" customFormat="1" ht="16.5" customHeight="1" thickBot="1">
      <c r="A24" s="478"/>
      <c r="B24" s="496"/>
      <c r="C24" s="94"/>
      <c r="D24" s="96" t="s">
        <v>159</v>
      </c>
      <c r="E24" s="88" t="s">
        <v>125</v>
      </c>
      <c r="F24" s="89">
        <v>13</v>
      </c>
      <c r="G24" s="125">
        <v>25054</v>
      </c>
      <c r="H24" s="166">
        <v>25201</v>
      </c>
      <c r="I24" s="167">
        <f t="shared" si="1"/>
        <v>100.58673265745988</v>
      </c>
      <c r="J24" s="210">
        <v>25600</v>
      </c>
      <c r="K24" s="210">
        <v>26200</v>
      </c>
      <c r="L24" s="149">
        <f t="shared" si="2"/>
        <v>101.58327050513869</v>
      </c>
      <c r="M24" s="149">
        <f t="shared" si="3"/>
        <v>102.34375</v>
      </c>
      <c r="N24" s="25">
        <f t="shared" si="0"/>
        <v>147</v>
      </c>
      <c r="O24" s="123"/>
      <c r="DD24" s="80"/>
      <c r="DE24" s="80"/>
      <c r="DF24" s="80"/>
      <c r="DG24" s="80"/>
    </row>
    <row r="25" spans="1:111" s="25" customFormat="1" ht="16.5" customHeight="1" thickBot="1">
      <c r="A25" s="478"/>
      <c r="B25" s="496"/>
      <c r="C25" s="94"/>
      <c r="D25" s="96" t="s">
        <v>160</v>
      </c>
      <c r="E25" s="88" t="s">
        <v>169</v>
      </c>
      <c r="F25" s="89">
        <v>14</v>
      </c>
      <c r="G25" s="125">
        <v>3833</v>
      </c>
      <c r="H25" s="166">
        <v>3677</v>
      </c>
      <c r="I25" s="167">
        <f t="shared" si="1"/>
        <v>95.93008087659797</v>
      </c>
      <c r="J25" s="210">
        <v>4000</v>
      </c>
      <c r="K25" s="210">
        <v>4200</v>
      </c>
      <c r="L25" s="149">
        <f t="shared" si="2"/>
        <v>108.78433505575198</v>
      </c>
      <c r="M25" s="149">
        <f t="shared" si="3"/>
        <v>105</v>
      </c>
      <c r="N25" s="25">
        <f t="shared" si="0"/>
        <v>-156</v>
      </c>
      <c r="DD25" s="80"/>
      <c r="DE25" s="80"/>
      <c r="DF25" s="80"/>
      <c r="DG25" s="80"/>
    </row>
    <row r="26" spans="1:111" s="25" customFormat="1" ht="21.75" customHeight="1" thickBot="1">
      <c r="A26" s="478"/>
      <c r="B26" s="496"/>
      <c r="C26" s="94"/>
      <c r="D26" s="96" t="s">
        <v>161</v>
      </c>
      <c r="E26" s="88" t="s">
        <v>126</v>
      </c>
      <c r="F26" s="89">
        <v>15</v>
      </c>
      <c r="G26" s="125"/>
      <c r="H26" s="166"/>
      <c r="I26" s="167"/>
      <c r="J26" s="210"/>
      <c r="K26" s="210"/>
      <c r="L26" s="149"/>
      <c r="M26" s="149"/>
      <c r="N26" s="25">
        <f t="shared" si="0"/>
        <v>0</v>
      </c>
      <c r="DD26" s="80"/>
      <c r="DE26" s="80"/>
      <c r="DF26" s="80"/>
      <c r="DG26" s="80"/>
    </row>
    <row r="27" spans="1:111" s="25" customFormat="1" ht="26.25" thickBot="1">
      <c r="A27" s="478"/>
      <c r="B27" s="496"/>
      <c r="C27" s="94"/>
      <c r="D27" s="96"/>
      <c r="E27" s="97" t="s">
        <v>245</v>
      </c>
      <c r="F27" s="89">
        <v>16</v>
      </c>
      <c r="G27" s="125"/>
      <c r="H27" s="166"/>
      <c r="I27" s="167"/>
      <c r="J27" s="210"/>
      <c r="K27" s="210"/>
      <c r="L27" s="149"/>
      <c r="M27" s="149"/>
      <c r="N27" s="25">
        <f t="shared" si="0"/>
        <v>0</v>
      </c>
      <c r="DD27" s="80"/>
      <c r="DE27" s="80"/>
      <c r="DF27" s="80"/>
      <c r="DG27" s="80"/>
    </row>
    <row r="28" spans="1:111" s="25" customFormat="1" ht="39.75" customHeight="1" thickBot="1">
      <c r="A28" s="478"/>
      <c r="B28" s="496"/>
      <c r="C28" s="94"/>
      <c r="D28" s="96" t="s">
        <v>162</v>
      </c>
      <c r="E28" s="88" t="s">
        <v>298</v>
      </c>
      <c r="F28" s="89">
        <v>17</v>
      </c>
      <c r="G28" s="125">
        <v>200</v>
      </c>
      <c r="H28" s="166">
        <v>200</v>
      </c>
      <c r="I28" s="167">
        <f>H28/G28*100</f>
        <v>100</v>
      </c>
      <c r="J28" s="210">
        <v>205</v>
      </c>
      <c r="K28" s="210">
        <v>215</v>
      </c>
      <c r="L28" s="149">
        <f t="shared" si="2"/>
        <v>102.49999999999999</v>
      </c>
      <c r="M28" s="149">
        <f>K28/J28*100</f>
        <v>104.8780487804878</v>
      </c>
      <c r="N28" s="25">
        <f t="shared" si="0"/>
        <v>0</v>
      </c>
      <c r="DD28" s="80"/>
      <c r="DE28" s="80"/>
      <c r="DF28" s="80"/>
      <c r="DG28" s="80"/>
    </row>
    <row r="29" spans="1:111" s="25" customFormat="1" ht="26.25" thickBot="1">
      <c r="A29" s="478"/>
      <c r="B29" s="496"/>
      <c r="C29" s="98"/>
      <c r="D29" s="96" t="s">
        <v>163</v>
      </c>
      <c r="E29" s="88" t="s">
        <v>405</v>
      </c>
      <c r="F29" s="89">
        <v>18</v>
      </c>
      <c r="G29" s="125">
        <v>560</v>
      </c>
      <c r="H29" s="166">
        <v>569</v>
      </c>
      <c r="I29" s="167">
        <f>H29/G29*100</f>
        <v>101.60714285714285</v>
      </c>
      <c r="J29" s="210">
        <v>570</v>
      </c>
      <c r="K29" s="210">
        <v>575</v>
      </c>
      <c r="L29" s="149">
        <f t="shared" si="2"/>
        <v>100.17574692442884</v>
      </c>
      <c r="M29" s="149">
        <f>K29/J29*100</f>
        <v>100.87719298245614</v>
      </c>
      <c r="N29" s="25">
        <f t="shared" si="0"/>
        <v>9</v>
      </c>
      <c r="DD29" s="80"/>
      <c r="DE29" s="80"/>
      <c r="DF29" s="80"/>
      <c r="DG29" s="80"/>
    </row>
    <row r="30" spans="1:111" s="25" customFormat="1" ht="15" customHeight="1" thickBot="1">
      <c r="A30" s="478"/>
      <c r="B30" s="496"/>
      <c r="C30" s="99" t="s">
        <v>128</v>
      </c>
      <c r="D30" s="477" t="s">
        <v>406</v>
      </c>
      <c r="E30" s="500"/>
      <c r="F30" s="89">
        <v>19</v>
      </c>
      <c r="G30" s="125">
        <v>1068</v>
      </c>
      <c r="H30" s="166">
        <v>1065</v>
      </c>
      <c r="I30" s="167">
        <f>H30/G30*100</f>
        <v>99.71910112359551</v>
      </c>
      <c r="J30" s="210">
        <v>1200</v>
      </c>
      <c r="K30" s="210">
        <v>1300</v>
      </c>
      <c r="L30" s="149">
        <f t="shared" si="2"/>
        <v>112.67605633802818</v>
      </c>
      <c r="M30" s="149">
        <f>K30/J30*100</f>
        <v>108.33333333333333</v>
      </c>
      <c r="N30" s="25">
        <f t="shared" si="0"/>
        <v>-3</v>
      </c>
      <c r="DD30" s="80"/>
      <c r="DE30" s="80"/>
      <c r="DF30" s="80"/>
      <c r="DG30" s="80"/>
    </row>
    <row r="31" spans="1:111" s="25" customFormat="1" ht="17.25" customHeight="1" thickBot="1">
      <c r="A31" s="478"/>
      <c r="B31" s="78">
        <v>2</v>
      </c>
      <c r="C31" s="87"/>
      <c r="D31" s="477" t="s">
        <v>115</v>
      </c>
      <c r="E31" s="477"/>
      <c r="F31" s="89">
        <v>20</v>
      </c>
      <c r="G31" s="125">
        <v>57</v>
      </c>
      <c r="H31" s="166">
        <v>57</v>
      </c>
      <c r="I31" s="167">
        <f>H31/G31*100</f>
        <v>100</v>
      </c>
      <c r="J31" s="210">
        <v>44</v>
      </c>
      <c r="K31" s="210">
        <v>31</v>
      </c>
      <c r="L31" s="149">
        <f t="shared" si="2"/>
        <v>77.19298245614034</v>
      </c>
      <c r="M31" s="149">
        <f>K31/J31*100</f>
        <v>70.45454545454545</v>
      </c>
      <c r="N31" s="25">
        <f t="shared" si="0"/>
        <v>0</v>
      </c>
      <c r="DD31" s="80"/>
      <c r="DE31" s="80"/>
      <c r="DF31" s="80"/>
      <c r="DG31" s="80"/>
    </row>
    <row r="32" spans="1:111" s="25" customFormat="1" ht="15.75" customHeight="1" thickBot="1">
      <c r="A32" s="478"/>
      <c r="B32" s="78">
        <v>3</v>
      </c>
      <c r="C32" s="87"/>
      <c r="D32" s="477" t="s">
        <v>12</v>
      </c>
      <c r="E32" s="477"/>
      <c r="F32" s="89">
        <v>21</v>
      </c>
      <c r="G32" s="125"/>
      <c r="H32" s="166"/>
      <c r="I32" s="167"/>
      <c r="J32" s="210"/>
      <c r="K32" s="210"/>
      <c r="L32" s="149"/>
      <c r="M32" s="149"/>
      <c r="N32" s="25">
        <f t="shared" si="0"/>
        <v>0</v>
      </c>
      <c r="DD32" s="80"/>
      <c r="DE32" s="80"/>
      <c r="DF32" s="80"/>
      <c r="DG32" s="80"/>
    </row>
    <row r="33" spans="1:14" ht="19.5" customHeight="1" thickBot="1">
      <c r="A33" s="86" t="s">
        <v>22</v>
      </c>
      <c r="B33" s="78"/>
      <c r="C33" s="87"/>
      <c r="D33" s="477" t="s">
        <v>13</v>
      </c>
      <c r="E33" s="477"/>
      <c r="F33" s="89">
        <v>22</v>
      </c>
      <c r="G33" s="125">
        <f>G12-G18</f>
        <v>177</v>
      </c>
      <c r="H33" s="166">
        <f>H12-H18</f>
        <v>177</v>
      </c>
      <c r="I33" s="167">
        <f>H33/G33*100</f>
        <v>100</v>
      </c>
      <c r="J33" s="166">
        <f>J12-J18</f>
        <v>483</v>
      </c>
      <c r="K33" s="166">
        <f>K12-K18</f>
        <v>481</v>
      </c>
      <c r="L33" s="149">
        <f>J33/H33*100</f>
        <v>272.88135593220335</v>
      </c>
      <c r="M33" s="149">
        <f>K33/J33*100</f>
        <v>99.58592132505176</v>
      </c>
      <c r="N33" s="25">
        <f t="shared" si="0"/>
        <v>0</v>
      </c>
    </row>
    <row r="34" spans="1:14" ht="15.75" customHeight="1" thickBot="1">
      <c r="A34" s="86" t="s">
        <v>23</v>
      </c>
      <c r="B34" s="78"/>
      <c r="C34" s="87"/>
      <c r="D34" s="477" t="s">
        <v>116</v>
      </c>
      <c r="E34" s="477"/>
      <c r="F34" s="89">
        <v>23</v>
      </c>
      <c r="G34" s="125">
        <v>0</v>
      </c>
      <c r="H34" s="166">
        <v>0</v>
      </c>
      <c r="I34" s="167"/>
      <c r="J34" s="210">
        <v>10</v>
      </c>
      <c r="K34" s="210">
        <v>12</v>
      </c>
      <c r="L34" s="149"/>
      <c r="M34" s="149"/>
      <c r="N34" s="25">
        <f t="shared" si="0"/>
        <v>0</v>
      </c>
    </row>
    <row r="35" spans="1:107" s="28" customFormat="1" ht="29.25" customHeight="1" thickBot="1">
      <c r="A35" s="86" t="s">
        <v>24</v>
      </c>
      <c r="B35" s="78"/>
      <c r="C35" s="87"/>
      <c r="D35" s="477" t="s">
        <v>117</v>
      </c>
      <c r="E35" s="477"/>
      <c r="F35" s="89">
        <v>24</v>
      </c>
      <c r="G35" s="125">
        <f>G33-G34</f>
        <v>177</v>
      </c>
      <c r="H35" s="166">
        <f>H33-H34</f>
        <v>177</v>
      </c>
      <c r="I35" s="167">
        <f>H35/G35*100</f>
        <v>100</v>
      </c>
      <c r="J35" s="166">
        <f>J33-J34</f>
        <v>473</v>
      </c>
      <c r="K35" s="166">
        <f>K33-K34</f>
        <v>469</v>
      </c>
      <c r="L35" s="149">
        <f>J35/H35*100</f>
        <v>267.2316384180791</v>
      </c>
      <c r="M35" s="149">
        <f>K35/J35*100</f>
        <v>99.15433403805497</v>
      </c>
      <c r="N35" s="25">
        <f t="shared" si="0"/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</row>
    <row r="36" spans="1:14" ht="15.75" customHeight="1" thickBot="1">
      <c r="A36" s="478"/>
      <c r="B36" s="78">
        <v>1</v>
      </c>
      <c r="C36" s="87"/>
      <c r="D36" s="477" t="s">
        <v>67</v>
      </c>
      <c r="E36" s="477"/>
      <c r="F36" s="89">
        <v>25</v>
      </c>
      <c r="G36" s="125"/>
      <c r="H36" s="166"/>
      <c r="I36" s="167"/>
      <c r="J36" s="210"/>
      <c r="K36" s="210"/>
      <c r="L36" s="149"/>
      <c r="M36" s="149"/>
      <c r="N36" s="25">
        <f t="shared" si="0"/>
        <v>0</v>
      </c>
    </row>
    <row r="37" spans="1:14" ht="27.75" customHeight="1" thickBot="1">
      <c r="A37" s="478"/>
      <c r="B37" s="78">
        <v>2</v>
      </c>
      <c r="C37" s="87"/>
      <c r="D37" s="477" t="s">
        <v>68</v>
      </c>
      <c r="E37" s="477"/>
      <c r="F37" s="89">
        <v>26</v>
      </c>
      <c r="G37" s="125">
        <v>177</v>
      </c>
      <c r="H37" s="166">
        <v>177</v>
      </c>
      <c r="I37" s="167">
        <f>H37/G37*100</f>
        <v>100</v>
      </c>
      <c r="J37" s="210">
        <v>473</v>
      </c>
      <c r="K37" s="210">
        <v>469</v>
      </c>
      <c r="L37" s="149">
        <f>J37/H37*100</f>
        <v>267.2316384180791</v>
      </c>
      <c r="M37" s="149">
        <f>K37/J37*100</f>
        <v>99.15433403805497</v>
      </c>
      <c r="N37" s="25">
        <f t="shared" si="0"/>
        <v>0</v>
      </c>
    </row>
    <row r="38" spans="1:14" ht="15.75" customHeight="1" thickBot="1">
      <c r="A38" s="478"/>
      <c r="B38" s="78">
        <v>3</v>
      </c>
      <c r="C38" s="87"/>
      <c r="D38" s="477" t="s">
        <v>69</v>
      </c>
      <c r="E38" s="477"/>
      <c r="F38" s="89">
        <v>27</v>
      </c>
      <c r="G38" s="125"/>
      <c r="H38" s="166"/>
      <c r="I38" s="167"/>
      <c r="J38" s="210"/>
      <c r="K38" s="210"/>
      <c r="L38" s="149"/>
      <c r="M38" s="149"/>
      <c r="N38" s="25">
        <f t="shared" si="0"/>
        <v>0</v>
      </c>
    </row>
    <row r="39" spans="1:14" ht="78.75" customHeight="1" thickBot="1">
      <c r="A39" s="478"/>
      <c r="B39" s="78">
        <v>4</v>
      </c>
      <c r="C39" s="87"/>
      <c r="D39" s="483" t="s">
        <v>253</v>
      </c>
      <c r="E39" s="484"/>
      <c r="F39" s="89">
        <v>28</v>
      </c>
      <c r="G39" s="125"/>
      <c r="H39" s="166"/>
      <c r="I39" s="167"/>
      <c r="J39" s="210"/>
      <c r="K39" s="210"/>
      <c r="L39" s="149"/>
      <c r="M39" s="149"/>
      <c r="N39" s="25">
        <f t="shared" si="0"/>
        <v>0</v>
      </c>
    </row>
    <row r="40" spans="1:14" ht="16.5" customHeight="1" thickBot="1">
      <c r="A40" s="478"/>
      <c r="B40" s="78">
        <v>5</v>
      </c>
      <c r="C40" s="87"/>
      <c r="D40" s="477" t="s">
        <v>70</v>
      </c>
      <c r="E40" s="477"/>
      <c r="F40" s="89">
        <v>29</v>
      </c>
      <c r="G40" s="125"/>
      <c r="H40" s="166"/>
      <c r="I40" s="167"/>
      <c r="J40" s="210"/>
      <c r="K40" s="210"/>
      <c r="L40" s="149"/>
      <c r="M40" s="149"/>
      <c r="N40" s="25">
        <f t="shared" si="0"/>
        <v>0</v>
      </c>
    </row>
    <row r="41" spans="1:14" ht="27.75" customHeight="1" thickBot="1">
      <c r="A41" s="478"/>
      <c r="B41" s="78">
        <v>6</v>
      </c>
      <c r="C41" s="87"/>
      <c r="D41" s="477" t="s">
        <v>320</v>
      </c>
      <c r="E41" s="477"/>
      <c r="F41" s="89">
        <v>30</v>
      </c>
      <c r="G41" s="125">
        <f>G35-G37-G38-G39-G40</f>
        <v>0</v>
      </c>
      <c r="H41" s="166">
        <f>H35-H37-H38-H39-H40</f>
        <v>0</v>
      </c>
      <c r="I41" s="167">
        <v>0</v>
      </c>
      <c r="J41" s="166">
        <f>J35-J37-J38-J39-J40</f>
        <v>0</v>
      </c>
      <c r="K41" s="166">
        <f>K35-K37-K38-K39-K40</f>
        <v>0</v>
      </c>
      <c r="L41" s="166">
        <f>L35-L37-L38-L39-L40</f>
        <v>0</v>
      </c>
      <c r="M41" s="149"/>
      <c r="N41" s="25">
        <f t="shared" si="0"/>
        <v>0</v>
      </c>
    </row>
    <row r="42" spans="1:14" ht="54.75" customHeight="1" thickBot="1">
      <c r="A42" s="478"/>
      <c r="B42" s="78">
        <v>7</v>
      </c>
      <c r="C42" s="87"/>
      <c r="D42" s="483" t="s">
        <v>299</v>
      </c>
      <c r="E42" s="487"/>
      <c r="F42" s="89">
        <v>31</v>
      </c>
      <c r="G42" s="125"/>
      <c r="H42" s="166"/>
      <c r="I42" s="167"/>
      <c r="J42" s="210"/>
      <c r="K42" s="210"/>
      <c r="L42" s="149"/>
      <c r="M42" s="149"/>
      <c r="N42" s="25">
        <f t="shared" si="0"/>
        <v>0</v>
      </c>
    </row>
    <row r="43" spans="1:14" ht="66.75" customHeight="1" thickBot="1">
      <c r="A43" s="478"/>
      <c r="B43" s="78">
        <v>8</v>
      </c>
      <c r="C43" s="87"/>
      <c r="D43" s="477" t="s">
        <v>118</v>
      </c>
      <c r="E43" s="477"/>
      <c r="F43" s="89">
        <v>32</v>
      </c>
      <c r="G43" s="125">
        <v>0</v>
      </c>
      <c r="H43" s="166">
        <v>0</v>
      </c>
      <c r="I43" s="167">
        <v>0</v>
      </c>
      <c r="J43" s="210">
        <v>0</v>
      </c>
      <c r="K43" s="210">
        <v>0</v>
      </c>
      <c r="L43" s="149"/>
      <c r="M43" s="149"/>
      <c r="N43" s="25">
        <f t="shared" si="0"/>
        <v>0</v>
      </c>
    </row>
    <row r="44" spans="1:14" ht="27" customHeight="1" thickBot="1">
      <c r="A44" s="478"/>
      <c r="B44" s="78"/>
      <c r="C44" s="87" t="s">
        <v>30</v>
      </c>
      <c r="D44" s="477" t="s">
        <v>302</v>
      </c>
      <c r="E44" s="477"/>
      <c r="F44" s="89">
        <v>33</v>
      </c>
      <c r="G44" s="125"/>
      <c r="H44" s="166"/>
      <c r="I44" s="167"/>
      <c r="J44" s="210"/>
      <c r="K44" s="210"/>
      <c r="L44" s="149"/>
      <c r="M44" s="149"/>
      <c r="N44" s="25">
        <f t="shared" si="0"/>
        <v>0</v>
      </c>
    </row>
    <row r="45" spans="1:14" ht="27" customHeight="1" thickBot="1">
      <c r="A45" s="478"/>
      <c r="B45" s="78"/>
      <c r="C45" s="87" t="s">
        <v>31</v>
      </c>
      <c r="D45" s="483" t="s">
        <v>303</v>
      </c>
      <c r="E45" s="487"/>
      <c r="F45" s="89" t="s">
        <v>301</v>
      </c>
      <c r="G45" s="125">
        <v>0</v>
      </c>
      <c r="H45" s="166">
        <v>0</v>
      </c>
      <c r="I45" s="167">
        <v>0</v>
      </c>
      <c r="J45" s="210">
        <f>J43</f>
        <v>0</v>
      </c>
      <c r="K45" s="210">
        <f>K43</f>
        <v>0</v>
      </c>
      <c r="L45" s="149"/>
      <c r="M45" s="149"/>
      <c r="N45" s="25">
        <f t="shared" si="0"/>
        <v>0</v>
      </c>
    </row>
    <row r="46" spans="1:14" ht="18.75" customHeight="1" thickBot="1">
      <c r="A46" s="478"/>
      <c r="B46" s="78"/>
      <c r="C46" s="87" t="s">
        <v>33</v>
      </c>
      <c r="D46" s="477" t="s">
        <v>255</v>
      </c>
      <c r="E46" s="477"/>
      <c r="F46" s="89">
        <v>34</v>
      </c>
      <c r="G46" s="125"/>
      <c r="H46" s="166"/>
      <c r="I46" s="167"/>
      <c r="J46" s="210"/>
      <c r="K46" s="210"/>
      <c r="L46" s="149"/>
      <c r="M46" s="149"/>
      <c r="N46" s="25">
        <f t="shared" si="0"/>
        <v>0</v>
      </c>
    </row>
    <row r="47" spans="1:14" ht="42" customHeight="1" thickBot="1">
      <c r="A47" s="478"/>
      <c r="B47" s="78">
        <v>9</v>
      </c>
      <c r="C47" s="87"/>
      <c r="D47" s="477" t="s">
        <v>321</v>
      </c>
      <c r="E47" s="477"/>
      <c r="F47" s="89">
        <v>35</v>
      </c>
      <c r="G47" s="125">
        <f>G41-G43</f>
        <v>0</v>
      </c>
      <c r="H47" s="166">
        <f>H41-H43</f>
        <v>0</v>
      </c>
      <c r="I47" s="167">
        <v>0</v>
      </c>
      <c r="J47" s="166">
        <f>J41-J43</f>
        <v>0</v>
      </c>
      <c r="K47" s="166">
        <f>K41-K43</f>
        <v>0</v>
      </c>
      <c r="L47" s="149"/>
      <c r="M47" s="149"/>
      <c r="N47" s="25">
        <f t="shared" si="0"/>
        <v>0</v>
      </c>
    </row>
    <row r="48" spans="1:14" ht="20.25" customHeight="1" thickBot="1">
      <c r="A48" s="86" t="s">
        <v>25</v>
      </c>
      <c r="B48" s="78"/>
      <c r="C48" s="87"/>
      <c r="D48" s="477" t="s">
        <v>14</v>
      </c>
      <c r="E48" s="477"/>
      <c r="F48" s="89">
        <v>36</v>
      </c>
      <c r="G48" s="125"/>
      <c r="H48" s="166"/>
      <c r="I48" s="167"/>
      <c r="J48" s="210"/>
      <c r="K48" s="210"/>
      <c r="L48" s="149"/>
      <c r="M48" s="149"/>
      <c r="N48" s="25">
        <f t="shared" si="0"/>
        <v>0</v>
      </c>
    </row>
    <row r="49" spans="1:111" s="25" customFormat="1" ht="29.25" customHeight="1" thickBot="1">
      <c r="A49" s="86" t="s">
        <v>26</v>
      </c>
      <c r="B49" s="78"/>
      <c r="C49" s="87"/>
      <c r="D49" s="477" t="s">
        <v>130</v>
      </c>
      <c r="E49" s="477"/>
      <c r="F49" s="89">
        <v>37</v>
      </c>
      <c r="G49" s="125"/>
      <c r="H49" s="166"/>
      <c r="I49" s="167"/>
      <c r="J49" s="210"/>
      <c r="K49" s="210"/>
      <c r="L49" s="149"/>
      <c r="M49" s="149"/>
      <c r="N49" s="25">
        <f t="shared" si="0"/>
        <v>0</v>
      </c>
      <c r="DD49" s="80"/>
      <c r="DE49" s="80"/>
      <c r="DF49" s="80"/>
      <c r="DG49" s="80"/>
    </row>
    <row r="50" spans="1:111" s="25" customFormat="1" ht="15.75" customHeight="1" thickBot="1">
      <c r="A50" s="86"/>
      <c r="B50" s="78"/>
      <c r="C50" s="87" t="s">
        <v>30</v>
      </c>
      <c r="D50" s="477" t="s">
        <v>40</v>
      </c>
      <c r="E50" s="477"/>
      <c r="F50" s="89">
        <v>38</v>
      </c>
      <c r="G50" s="125"/>
      <c r="H50" s="166"/>
      <c r="I50" s="167"/>
      <c r="J50" s="210"/>
      <c r="K50" s="210"/>
      <c r="L50" s="149"/>
      <c r="M50" s="149"/>
      <c r="N50" s="25">
        <f t="shared" si="0"/>
        <v>0</v>
      </c>
      <c r="DD50" s="80"/>
      <c r="DE50" s="80"/>
      <c r="DF50" s="80"/>
      <c r="DG50" s="80"/>
    </row>
    <row r="51" spans="1:111" s="25" customFormat="1" ht="15.75" customHeight="1" thickBot="1">
      <c r="A51" s="86"/>
      <c r="B51" s="78"/>
      <c r="C51" s="87" t="s">
        <v>31</v>
      </c>
      <c r="D51" s="477" t="s">
        <v>131</v>
      </c>
      <c r="E51" s="477"/>
      <c r="F51" s="89">
        <v>39</v>
      </c>
      <c r="G51" s="125"/>
      <c r="H51" s="166"/>
      <c r="I51" s="167"/>
      <c r="J51" s="210"/>
      <c r="K51" s="210"/>
      <c r="L51" s="149"/>
      <c r="M51" s="149"/>
      <c r="N51" s="25">
        <f t="shared" si="0"/>
        <v>0</v>
      </c>
      <c r="DD51" s="80"/>
      <c r="DE51" s="80"/>
      <c r="DF51" s="80"/>
      <c r="DG51" s="80"/>
    </row>
    <row r="52" spans="1:111" s="25" customFormat="1" ht="15.75" customHeight="1" thickBot="1">
      <c r="A52" s="86"/>
      <c r="B52" s="78"/>
      <c r="C52" s="87" t="s">
        <v>33</v>
      </c>
      <c r="D52" s="477" t="s">
        <v>132</v>
      </c>
      <c r="E52" s="477"/>
      <c r="F52" s="89">
        <v>40</v>
      </c>
      <c r="G52" s="125"/>
      <c r="H52" s="166"/>
      <c r="I52" s="167"/>
      <c r="J52" s="210"/>
      <c r="K52" s="210"/>
      <c r="L52" s="149"/>
      <c r="M52" s="149"/>
      <c r="N52" s="25">
        <f t="shared" si="0"/>
        <v>0</v>
      </c>
      <c r="DD52" s="80"/>
      <c r="DE52" s="80"/>
      <c r="DF52" s="80"/>
      <c r="DG52" s="80"/>
    </row>
    <row r="53" spans="1:111" s="25" customFormat="1" ht="15.75" customHeight="1" thickBot="1">
      <c r="A53" s="86"/>
      <c r="B53" s="78"/>
      <c r="C53" s="87" t="s">
        <v>35</v>
      </c>
      <c r="D53" s="477" t="s">
        <v>48</v>
      </c>
      <c r="E53" s="477"/>
      <c r="F53" s="89">
        <v>41</v>
      </c>
      <c r="G53" s="125"/>
      <c r="H53" s="166"/>
      <c r="I53" s="167"/>
      <c r="J53" s="210"/>
      <c r="K53" s="210"/>
      <c r="L53" s="149"/>
      <c r="M53" s="149"/>
      <c r="N53" s="25">
        <f t="shared" si="0"/>
        <v>0</v>
      </c>
      <c r="DD53" s="80"/>
      <c r="DE53" s="80"/>
      <c r="DF53" s="80"/>
      <c r="DG53" s="80"/>
    </row>
    <row r="54" spans="1:111" s="25" customFormat="1" ht="15.75" customHeight="1" thickBot="1">
      <c r="A54" s="86"/>
      <c r="B54" s="78"/>
      <c r="C54" s="87" t="s">
        <v>36</v>
      </c>
      <c r="D54" s="477" t="s">
        <v>49</v>
      </c>
      <c r="E54" s="477"/>
      <c r="F54" s="89">
        <v>42</v>
      </c>
      <c r="G54" s="125"/>
      <c r="H54" s="166"/>
      <c r="I54" s="167"/>
      <c r="J54" s="210"/>
      <c r="K54" s="210"/>
      <c r="L54" s="149"/>
      <c r="M54" s="149"/>
      <c r="N54" s="25">
        <f t="shared" si="0"/>
        <v>0</v>
      </c>
      <c r="DD54" s="80"/>
      <c r="DE54" s="80"/>
      <c r="DF54" s="80"/>
      <c r="DG54" s="80"/>
    </row>
    <row r="55" spans="1:111" s="25" customFormat="1" ht="18.75" customHeight="1" thickBot="1">
      <c r="A55" s="86" t="s">
        <v>27</v>
      </c>
      <c r="B55" s="78"/>
      <c r="C55" s="87"/>
      <c r="D55" s="477" t="s">
        <v>15</v>
      </c>
      <c r="E55" s="477"/>
      <c r="F55" s="89">
        <v>43</v>
      </c>
      <c r="G55" s="166">
        <v>2651</v>
      </c>
      <c r="H55" s="166">
        <v>2651</v>
      </c>
      <c r="I55" s="167">
        <f>H55/G55*100</f>
        <v>100</v>
      </c>
      <c r="J55" s="210">
        <v>1202</v>
      </c>
      <c r="K55" s="210">
        <v>497</v>
      </c>
      <c r="L55" s="149">
        <f>J55/H55*100</f>
        <v>45.34138061109015</v>
      </c>
      <c r="M55" s="149">
        <f>K55/J55*100</f>
        <v>41.3477537437604</v>
      </c>
      <c r="N55" s="25">
        <f t="shared" si="0"/>
        <v>0</v>
      </c>
      <c r="DD55" s="80"/>
      <c r="DE55" s="80"/>
      <c r="DF55" s="80"/>
      <c r="DG55" s="80"/>
    </row>
    <row r="56" spans="1:111" s="25" customFormat="1" ht="15.75" customHeight="1" thickBot="1">
      <c r="A56" s="86"/>
      <c r="B56" s="78">
        <v>1</v>
      </c>
      <c r="C56" s="87"/>
      <c r="D56" s="477" t="s">
        <v>16</v>
      </c>
      <c r="E56" s="477"/>
      <c r="F56" s="89">
        <v>44</v>
      </c>
      <c r="G56" s="166"/>
      <c r="H56" s="166"/>
      <c r="I56" s="167"/>
      <c r="J56" s="210"/>
      <c r="K56" s="210"/>
      <c r="L56" s="149"/>
      <c r="M56" s="149"/>
      <c r="N56" s="25">
        <f t="shared" si="0"/>
        <v>0</v>
      </c>
      <c r="DD56" s="80"/>
      <c r="DE56" s="80"/>
      <c r="DF56" s="80"/>
      <c r="DG56" s="80"/>
    </row>
    <row r="57" spans="1:111" s="25" customFormat="1" ht="29.25" customHeight="1" thickBot="1">
      <c r="A57" s="86"/>
      <c r="B57" s="78"/>
      <c r="C57" s="87"/>
      <c r="D57" s="88"/>
      <c r="E57" s="88" t="s">
        <v>246</v>
      </c>
      <c r="F57" s="89">
        <v>45</v>
      </c>
      <c r="G57" s="166"/>
      <c r="H57" s="166"/>
      <c r="I57" s="167"/>
      <c r="J57" s="210"/>
      <c r="K57" s="210"/>
      <c r="L57" s="149"/>
      <c r="M57" s="149"/>
      <c r="N57" s="25">
        <f t="shared" si="0"/>
        <v>0</v>
      </c>
      <c r="DD57" s="80"/>
      <c r="DE57" s="80"/>
      <c r="DF57" s="80"/>
      <c r="DG57" s="80"/>
    </row>
    <row r="58" spans="1:111" s="25" customFormat="1" ht="15.75" customHeight="1" thickBot="1">
      <c r="A58" s="86" t="s">
        <v>28</v>
      </c>
      <c r="B58" s="78"/>
      <c r="C58" s="87"/>
      <c r="D58" s="477" t="s">
        <v>119</v>
      </c>
      <c r="E58" s="477"/>
      <c r="F58" s="89">
        <v>46</v>
      </c>
      <c r="G58" s="166">
        <v>2651</v>
      </c>
      <c r="H58" s="166">
        <v>2651</v>
      </c>
      <c r="I58" s="167">
        <f>H58/G58*100</f>
        <v>100</v>
      </c>
      <c r="J58" s="210">
        <v>1202</v>
      </c>
      <c r="K58" s="210">
        <v>497</v>
      </c>
      <c r="L58" s="149">
        <f>J58/H58*100</f>
        <v>45.34138061109015</v>
      </c>
      <c r="M58" s="168">
        <f>K58/J58*100</f>
        <v>41.3477537437604</v>
      </c>
      <c r="N58" s="25">
        <f t="shared" si="0"/>
        <v>0</v>
      </c>
      <c r="DD58" s="80"/>
      <c r="DE58" s="80"/>
      <c r="DF58" s="80"/>
      <c r="DG58" s="80"/>
    </row>
    <row r="59" spans="1:111" s="25" customFormat="1" ht="15" customHeight="1" thickBot="1">
      <c r="A59" s="86" t="s">
        <v>71</v>
      </c>
      <c r="B59" s="77"/>
      <c r="C59" s="87"/>
      <c r="D59" s="477" t="s">
        <v>17</v>
      </c>
      <c r="E59" s="477"/>
      <c r="F59" s="89">
        <v>47</v>
      </c>
      <c r="G59" s="125"/>
      <c r="H59" s="166"/>
      <c r="I59" s="167"/>
      <c r="J59" s="210"/>
      <c r="K59" s="210"/>
      <c r="L59" s="149"/>
      <c r="M59" s="149"/>
      <c r="N59" s="25">
        <f t="shared" si="0"/>
        <v>0</v>
      </c>
      <c r="DD59" s="80"/>
      <c r="DE59" s="80"/>
      <c r="DF59" s="80"/>
      <c r="DG59" s="80"/>
    </row>
    <row r="60" spans="1:111" s="25" customFormat="1" ht="18.75" customHeight="1" thickBot="1">
      <c r="A60" s="478"/>
      <c r="B60" s="78">
        <v>1</v>
      </c>
      <c r="C60" s="87"/>
      <c r="D60" s="477" t="s">
        <v>108</v>
      </c>
      <c r="E60" s="477"/>
      <c r="F60" s="89">
        <v>48</v>
      </c>
      <c r="G60" s="166">
        <v>690</v>
      </c>
      <c r="H60" s="166">
        <v>715</v>
      </c>
      <c r="I60" s="167">
        <f>H60/G60*100</f>
        <v>103.6231884057971</v>
      </c>
      <c r="J60" s="210">
        <v>670</v>
      </c>
      <c r="K60" s="210">
        <v>670</v>
      </c>
      <c r="L60" s="149">
        <f>J60/H60*100</f>
        <v>93.7062937062937</v>
      </c>
      <c r="M60" s="149">
        <f>K60/J60*100</f>
        <v>100</v>
      </c>
      <c r="N60" s="25">
        <f t="shared" si="0"/>
        <v>25</v>
      </c>
      <c r="DD60" s="80"/>
      <c r="DE60" s="80"/>
      <c r="DF60" s="80"/>
      <c r="DG60" s="80"/>
    </row>
    <row r="61" spans="1:111" s="25" customFormat="1" ht="15.75" customHeight="1" thickBot="1">
      <c r="A61" s="478"/>
      <c r="B61" s="78">
        <v>2</v>
      </c>
      <c r="C61" s="87"/>
      <c r="D61" s="477" t="s">
        <v>18</v>
      </c>
      <c r="E61" s="477"/>
      <c r="F61" s="89">
        <v>49</v>
      </c>
      <c r="G61" s="125">
        <v>725</v>
      </c>
      <c r="H61" s="166">
        <v>727</v>
      </c>
      <c r="I61" s="167">
        <f>H61/G61*100</f>
        <v>100.27586206896552</v>
      </c>
      <c r="J61" s="210">
        <v>700</v>
      </c>
      <c r="K61" s="210">
        <v>700</v>
      </c>
      <c r="L61" s="149">
        <f>J61/H61*100</f>
        <v>96.28610729023383</v>
      </c>
      <c r="M61" s="149">
        <f>K61/J61*100</f>
        <v>100</v>
      </c>
      <c r="N61" s="25">
        <f t="shared" si="0"/>
        <v>2</v>
      </c>
      <c r="DD61" s="80"/>
      <c r="DE61" s="80"/>
      <c r="DF61" s="80"/>
      <c r="DG61" s="80"/>
    </row>
    <row r="62" spans="1:111" s="25" customFormat="1" ht="31.5" customHeight="1" thickBot="1">
      <c r="A62" s="478"/>
      <c r="B62" s="78">
        <v>3</v>
      </c>
      <c r="C62" s="87"/>
      <c r="D62" s="477" t="s">
        <v>364</v>
      </c>
      <c r="E62" s="477"/>
      <c r="F62" s="89">
        <v>50</v>
      </c>
      <c r="G62" s="167">
        <v>3265.75</v>
      </c>
      <c r="H62" s="167">
        <v>3257.11</v>
      </c>
      <c r="I62" s="167">
        <f>H62/G62*100</f>
        <v>99.73543596417362</v>
      </c>
      <c r="J62" s="167">
        <v>3347.13</v>
      </c>
      <c r="K62" s="167">
        <v>3425.15</v>
      </c>
      <c r="L62" s="149">
        <f>J62/H62*100</f>
        <v>102.76379981026125</v>
      </c>
      <c r="M62" s="149">
        <f>K62/J62*100</f>
        <v>102.3309521888902</v>
      </c>
      <c r="N62" s="25">
        <f t="shared" si="0"/>
        <v>-8.639999999999873</v>
      </c>
      <c r="DD62" s="80"/>
      <c r="DE62" s="80"/>
      <c r="DF62" s="80"/>
      <c r="DG62" s="80"/>
    </row>
    <row r="63" spans="1:111" s="25" customFormat="1" ht="42.75" customHeight="1" thickBot="1">
      <c r="A63" s="478"/>
      <c r="B63" s="78">
        <v>4</v>
      </c>
      <c r="C63" s="87"/>
      <c r="D63" s="477" t="s">
        <v>366</v>
      </c>
      <c r="E63" s="477"/>
      <c r="F63" s="89">
        <v>51</v>
      </c>
      <c r="G63" s="167"/>
      <c r="H63" s="167"/>
      <c r="I63" s="167"/>
      <c r="J63" s="167"/>
      <c r="K63" s="167"/>
      <c r="L63" s="149"/>
      <c r="M63" s="149"/>
      <c r="N63" s="25">
        <f t="shared" si="0"/>
        <v>0</v>
      </c>
      <c r="DD63" s="80"/>
      <c r="DE63" s="80"/>
      <c r="DF63" s="80"/>
      <c r="DG63" s="80"/>
    </row>
    <row r="64" spans="1:111" s="25" customFormat="1" ht="42.75" customHeight="1" thickBot="1">
      <c r="A64" s="478"/>
      <c r="B64" s="78">
        <v>4</v>
      </c>
      <c r="C64" s="87"/>
      <c r="D64" s="477" t="s">
        <v>365</v>
      </c>
      <c r="E64" s="477"/>
      <c r="F64" s="89">
        <v>52</v>
      </c>
      <c r="G64" s="167">
        <f>G13/G61</f>
        <v>84.59310344827587</v>
      </c>
      <c r="H64" s="167">
        <f>H13/H61</f>
        <v>84.80467675378267</v>
      </c>
      <c r="I64" s="167">
        <f>H64/G64*100</f>
        <v>100.2501070381419</v>
      </c>
      <c r="J64" s="167">
        <f>J13/J61</f>
        <v>90</v>
      </c>
      <c r="K64" s="167">
        <f>K13/K61</f>
        <v>92.85714285714286</v>
      </c>
      <c r="L64" s="149">
        <f>J64/H64*100</f>
        <v>106.12622256824484</v>
      </c>
      <c r="M64" s="149">
        <f>K64/J64*100</f>
        <v>103.17460317460319</v>
      </c>
      <c r="N64" s="25">
        <f t="shared" si="0"/>
        <v>0.21157330550680342</v>
      </c>
      <c r="DD64" s="80"/>
      <c r="DE64" s="80"/>
      <c r="DF64" s="80"/>
      <c r="DG64" s="80"/>
    </row>
    <row r="65" spans="1:111" s="25" customFormat="1" ht="27.75" customHeight="1" thickBot="1">
      <c r="A65" s="478"/>
      <c r="B65" s="78">
        <v>5</v>
      </c>
      <c r="C65" s="87"/>
      <c r="D65" s="477" t="s">
        <v>365</v>
      </c>
      <c r="E65" s="477"/>
      <c r="F65" s="89">
        <v>53</v>
      </c>
      <c r="G65" s="148"/>
      <c r="H65" s="167"/>
      <c r="I65" s="167"/>
      <c r="J65" s="167"/>
      <c r="K65" s="167"/>
      <c r="L65" s="149"/>
      <c r="M65" s="149"/>
      <c r="N65" s="25">
        <f t="shared" si="0"/>
        <v>0</v>
      </c>
      <c r="DD65" s="80"/>
      <c r="DE65" s="80"/>
      <c r="DF65" s="80"/>
      <c r="DG65" s="80"/>
    </row>
    <row r="66" spans="1:111" s="25" customFormat="1" ht="29.25" customHeight="1" thickBot="1">
      <c r="A66" s="478"/>
      <c r="B66" s="78">
        <v>6</v>
      </c>
      <c r="C66" s="87"/>
      <c r="D66" s="477" t="s">
        <v>365</v>
      </c>
      <c r="E66" s="477"/>
      <c r="F66" s="89">
        <v>54</v>
      </c>
      <c r="G66" s="148"/>
      <c r="H66" s="167"/>
      <c r="I66" s="167"/>
      <c r="J66" s="240"/>
      <c r="K66" s="240"/>
      <c r="L66" s="149"/>
      <c r="M66" s="149"/>
      <c r="N66" s="25">
        <f t="shared" si="0"/>
        <v>0</v>
      </c>
      <c r="DD66" s="80"/>
      <c r="DE66" s="80"/>
      <c r="DF66" s="80"/>
      <c r="DG66" s="80"/>
    </row>
    <row r="67" spans="1:111" s="25" customFormat="1" ht="27.75" customHeight="1" thickBot="1">
      <c r="A67" s="478"/>
      <c r="B67" s="78">
        <v>7</v>
      </c>
      <c r="C67" s="87"/>
      <c r="D67" s="477" t="s">
        <v>266</v>
      </c>
      <c r="E67" s="477"/>
      <c r="F67" s="89">
        <v>55</v>
      </c>
      <c r="G67" s="148">
        <f>(G18/G12)*1000</f>
        <v>997.1140676971238</v>
      </c>
      <c r="H67" s="167">
        <f>(H18/H12)*1000</f>
        <v>997.1300710185815</v>
      </c>
      <c r="I67" s="167">
        <f>H67/G67*100</f>
        <v>100.0016049639631</v>
      </c>
      <c r="J67" s="167">
        <f>(J18/J12)*1000</f>
        <v>992.3335767118504</v>
      </c>
      <c r="K67" s="167">
        <f>(K18/K12)*1000</f>
        <v>992.600227685302</v>
      </c>
      <c r="L67" s="149">
        <f>J67/H67*100</f>
        <v>99.51897004752534</v>
      </c>
      <c r="M67" s="149">
        <f>K67/J67*100</f>
        <v>100.02687110259185</v>
      </c>
      <c r="N67" s="25">
        <f t="shared" si="0"/>
        <v>0.016003321457674247</v>
      </c>
      <c r="DD67" s="80"/>
      <c r="DE67" s="80"/>
      <c r="DF67" s="80"/>
      <c r="DG67" s="80"/>
    </row>
    <row r="68" spans="1:111" s="25" customFormat="1" ht="15.75" customHeight="1" thickBot="1">
      <c r="A68" s="478"/>
      <c r="B68" s="78">
        <v>8</v>
      </c>
      <c r="C68" s="87"/>
      <c r="D68" s="477" t="s">
        <v>259</v>
      </c>
      <c r="E68" s="477"/>
      <c r="F68" s="89">
        <v>56</v>
      </c>
      <c r="G68" s="125"/>
      <c r="H68" s="167"/>
      <c r="I68" s="167"/>
      <c r="J68" s="210"/>
      <c r="K68" s="210"/>
      <c r="L68" s="149"/>
      <c r="M68" s="149"/>
      <c r="N68" s="25">
        <f t="shared" si="0"/>
        <v>0</v>
      </c>
      <c r="DD68" s="80"/>
      <c r="DE68" s="80"/>
      <c r="DF68" s="80"/>
      <c r="DG68" s="80"/>
    </row>
    <row r="69" spans="1:111" s="25" customFormat="1" ht="15.75" customHeight="1" thickBot="1">
      <c r="A69" s="478"/>
      <c r="B69" s="78">
        <v>9</v>
      </c>
      <c r="C69" s="87"/>
      <c r="D69" s="477" t="s">
        <v>260</v>
      </c>
      <c r="E69" s="483"/>
      <c r="F69" s="89">
        <v>57</v>
      </c>
      <c r="G69" s="125">
        <v>3100</v>
      </c>
      <c r="H69" s="167">
        <v>3100</v>
      </c>
      <c r="I69" s="167">
        <f>H69/G69*100</f>
        <v>100</v>
      </c>
      <c r="J69" s="210">
        <v>3200</v>
      </c>
      <c r="K69" s="210">
        <v>3300</v>
      </c>
      <c r="L69" s="149">
        <f>J69/H69*100</f>
        <v>103.2258064516129</v>
      </c>
      <c r="M69" s="149">
        <f>K69/J69*100</f>
        <v>103.125</v>
      </c>
      <c r="N69" s="25">
        <f t="shared" si="0"/>
        <v>0</v>
      </c>
      <c r="DD69" s="80"/>
      <c r="DE69" s="80"/>
      <c r="DF69" s="80"/>
      <c r="DG69" s="80"/>
    </row>
    <row r="70" spans="1:111" s="25" customFormat="1" ht="15.75" customHeight="1">
      <c r="A70" s="21"/>
      <c r="B70" s="22"/>
      <c r="C70" s="23"/>
      <c r="D70" s="100"/>
      <c r="E70" s="100"/>
      <c r="F70" s="24"/>
      <c r="G70" s="24"/>
      <c r="H70" s="218"/>
      <c r="I70" s="218"/>
      <c r="J70" s="402"/>
      <c r="K70" s="218"/>
      <c r="DD70" s="80"/>
      <c r="DE70" s="80"/>
      <c r="DF70" s="80"/>
      <c r="DG70" s="80"/>
    </row>
    <row r="71" spans="1:111" s="25" customFormat="1" ht="15.75" customHeight="1">
      <c r="A71" s="21"/>
      <c r="B71" s="22"/>
      <c r="C71" s="23"/>
      <c r="D71" s="100"/>
      <c r="E71" s="100"/>
      <c r="F71" s="24"/>
      <c r="G71" s="24"/>
      <c r="H71" s="218"/>
      <c r="I71" s="218"/>
      <c r="J71" s="402"/>
      <c r="K71" s="218"/>
      <c r="DD71" s="80"/>
      <c r="DE71" s="80"/>
      <c r="DF71" s="80"/>
      <c r="DG71" s="80"/>
    </row>
    <row r="72" spans="1:111" s="25" customFormat="1" ht="12.75">
      <c r="A72" s="22"/>
      <c r="B72" s="22"/>
      <c r="C72" s="26"/>
      <c r="D72" s="22"/>
      <c r="E72" s="27"/>
      <c r="F72" s="24"/>
      <c r="G72" s="24"/>
      <c r="H72" s="218"/>
      <c r="I72" s="218"/>
      <c r="J72" s="402"/>
      <c r="K72" s="218"/>
      <c r="DD72" s="80"/>
      <c r="DE72" s="80"/>
      <c r="DF72" s="80"/>
      <c r="DG72" s="80"/>
    </row>
    <row r="73" spans="1:111" s="25" customFormat="1" ht="12.75">
      <c r="A73" s="22"/>
      <c r="B73" s="22"/>
      <c r="C73" s="26"/>
      <c r="D73" s="22"/>
      <c r="E73" s="27"/>
      <c r="F73" s="24"/>
      <c r="G73" s="24"/>
      <c r="H73" s="218"/>
      <c r="I73" s="218"/>
      <c r="J73" s="402"/>
      <c r="K73" s="218"/>
      <c r="DD73" s="80"/>
      <c r="DE73" s="80"/>
      <c r="DF73" s="80"/>
      <c r="DG73" s="80"/>
    </row>
    <row r="74" spans="1:111" s="25" customFormat="1" ht="18.75" customHeight="1">
      <c r="A74" s="688" t="s">
        <v>464</v>
      </c>
      <c r="B74" s="688"/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DD74" s="80"/>
      <c r="DE74" s="80"/>
      <c r="DF74" s="80"/>
      <c r="DG74" s="80"/>
    </row>
    <row r="75" spans="1:111" s="25" customFormat="1" ht="14.25" customHeight="1">
      <c r="A75" s="688" t="s">
        <v>465</v>
      </c>
      <c r="B75" s="688"/>
      <c r="C75" s="688"/>
      <c r="D75" s="688"/>
      <c r="E75" s="688"/>
      <c r="F75" s="688"/>
      <c r="G75" s="688"/>
      <c r="H75" s="688"/>
      <c r="I75" s="688"/>
      <c r="J75" s="688"/>
      <c r="K75" s="688"/>
      <c r="L75" s="688"/>
      <c r="M75" s="688"/>
      <c r="DD75" s="80"/>
      <c r="DE75" s="80"/>
      <c r="DF75" s="80"/>
      <c r="DG75" s="80"/>
    </row>
    <row r="76" spans="1:111" s="25" customFormat="1" ht="12.75">
      <c r="A76" s="22"/>
      <c r="B76" s="22"/>
      <c r="C76" s="26"/>
      <c r="D76" s="22"/>
      <c r="E76" s="27"/>
      <c r="F76" s="24"/>
      <c r="G76" s="24"/>
      <c r="H76" s="218"/>
      <c r="I76" s="218"/>
      <c r="J76" s="402"/>
      <c r="K76" s="218"/>
      <c r="DD76" s="80"/>
      <c r="DE76" s="80"/>
      <c r="DF76" s="80"/>
      <c r="DG76" s="80"/>
    </row>
    <row r="77" spans="1:111" s="25" customFormat="1" ht="12.75">
      <c r="A77" s="485"/>
      <c r="B77" s="485"/>
      <c r="C77" s="486"/>
      <c r="D77" s="486"/>
      <c r="E77" s="486"/>
      <c r="F77" s="486"/>
      <c r="G77" s="486"/>
      <c r="H77" s="486"/>
      <c r="I77" s="405"/>
      <c r="J77" s="402"/>
      <c r="K77" s="218"/>
      <c r="DD77" s="80"/>
      <c r="DE77" s="80"/>
      <c r="DF77" s="80"/>
      <c r="DG77" s="80"/>
    </row>
    <row r="78" spans="1:111" s="25" customFormat="1" ht="12.75">
      <c r="A78" s="22"/>
      <c r="B78" s="22"/>
      <c r="C78" s="26"/>
      <c r="D78" s="22"/>
      <c r="E78" s="27"/>
      <c r="F78" s="24"/>
      <c r="G78" s="24"/>
      <c r="H78" s="218"/>
      <c r="I78" s="218"/>
      <c r="J78" s="402"/>
      <c r="K78" s="218"/>
      <c r="DD78" s="80"/>
      <c r="DE78" s="80"/>
      <c r="DF78" s="80"/>
      <c r="DG78" s="80"/>
    </row>
    <row r="79" spans="1:111" s="25" customFormat="1" ht="12.75">
      <c r="A79" s="22"/>
      <c r="B79" s="22"/>
      <c r="C79" s="26"/>
      <c r="D79" s="22"/>
      <c r="E79" s="27"/>
      <c r="F79" s="24"/>
      <c r="G79" s="24"/>
      <c r="H79" s="218"/>
      <c r="I79" s="218"/>
      <c r="J79" s="402"/>
      <c r="K79" s="218"/>
      <c r="DD79" s="80"/>
      <c r="DE79" s="80"/>
      <c r="DF79" s="80"/>
      <c r="DG79" s="80"/>
    </row>
    <row r="80" spans="1:111" s="25" customFormat="1" ht="12.75">
      <c r="A80" s="22"/>
      <c r="B80" s="22"/>
      <c r="C80" s="26"/>
      <c r="D80" s="22"/>
      <c r="E80" s="27"/>
      <c r="F80" s="24"/>
      <c r="G80" s="24"/>
      <c r="H80" s="218"/>
      <c r="I80" s="218"/>
      <c r="J80" s="402"/>
      <c r="K80" s="218"/>
      <c r="DD80" s="80"/>
      <c r="DE80" s="80"/>
      <c r="DF80" s="80"/>
      <c r="DG80" s="80"/>
    </row>
    <row r="81" spans="1:111" s="25" customFormat="1" ht="12.75">
      <c r="A81" s="22"/>
      <c r="B81" s="22"/>
      <c r="C81" s="26"/>
      <c r="D81" s="22"/>
      <c r="E81" s="27"/>
      <c r="F81" s="24"/>
      <c r="G81" s="24"/>
      <c r="H81" s="218"/>
      <c r="I81" s="218"/>
      <c r="J81" s="402"/>
      <c r="K81" s="218"/>
      <c r="DD81" s="80"/>
      <c r="DE81" s="80"/>
      <c r="DF81" s="80"/>
      <c r="DG81" s="80"/>
    </row>
    <row r="82" spans="1:111" s="25" customFormat="1" ht="12.75">
      <c r="A82" s="22"/>
      <c r="B82" s="22"/>
      <c r="C82" s="26"/>
      <c r="D82" s="22"/>
      <c r="E82" s="27"/>
      <c r="F82" s="24"/>
      <c r="G82" s="24"/>
      <c r="H82" s="218"/>
      <c r="I82" s="218"/>
      <c r="J82" s="402"/>
      <c r="K82" s="218"/>
      <c r="DD82" s="80"/>
      <c r="DE82" s="80"/>
      <c r="DF82" s="80"/>
      <c r="DG82" s="80"/>
    </row>
    <row r="83" spans="1:111" s="25" customFormat="1" ht="12.75">
      <c r="A83" s="22"/>
      <c r="B83" s="22"/>
      <c r="C83" s="26"/>
      <c r="D83" s="22"/>
      <c r="E83" s="27"/>
      <c r="F83" s="24"/>
      <c r="G83" s="24"/>
      <c r="H83" s="218"/>
      <c r="I83" s="218"/>
      <c r="J83" s="402"/>
      <c r="K83" s="218"/>
      <c r="DD83" s="80"/>
      <c r="DE83" s="80"/>
      <c r="DF83" s="80"/>
      <c r="DG83" s="80"/>
    </row>
    <row r="84" spans="1:111" s="25" customFormat="1" ht="12.75">
      <c r="A84" s="22"/>
      <c r="B84" s="22"/>
      <c r="C84" s="26"/>
      <c r="D84" s="22"/>
      <c r="E84" s="27"/>
      <c r="F84" s="24"/>
      <c r="G84" s="24"/>
      <c r="H84" s="218"/>
      <c r="I84" s="218"/>
      <c r="J84" s="402"/>
      <c r="K84" s="218"/>
      <c r="DD84" s="80"/>
      <c r="DE84" s="80"/>
      <c r="DF84" s="80"/>
      <c r="DG84" s="80"/>
    </row>
    <row r="85" spans="1:111" s="25" customFormat="1" ht="12.75">
      <c r="A85" s="22"/>
      <c r="B85" s="22"/>
      <c r="C85" s="26"/>
      <c r="D85" s="22"/>
      <c r="E85" s="27"/>
      <c r="F85" s="24"/>
      <c r="G85" s="24"/>
      <c r="H85" s="218"/>
      <c r="I85" s="218"/>
      <c r="J85" s="402"/>
      <c r="K85" s="218"/>
      <c r="DD85" s="80"/>
      <c r="DE85" s="80"/>
      <c r="DF85" s="80"/>
      <c r="DG85" s="80"/>
    </row>
    <row r="86" spans="1:111" s="25" customFormat="1" ht="12.75">
      <c r="A86" s="22"/>
      <c r="B86" s="22"/>
      <c r="C86" s="26"/>
      <c r="D86" s="22"/>
      <c r="E86" s="27"/>
      <c r="F86" s="24"/>
      <c r="G86" s="24"/>
      <c r="H86" s="218"/>
      <c r="I86" s="218"/>
      <c r="J86" s="402"/>
      <c r="K86" s="218"/>
      <c r="DD86" s="80"/>
      <c r="DE86" s="80"/>
      <c r="DF86" s="80"/>
      <c r="DG86" s="80"/>
    </row>
    <row r="87" spans="1:111" s="25" customFormat="1" ht="12.75">
      <c r="A87" s="22"/>
      <c r="B87" s="22"/>
      <c r="C87" s="26"/>
      <c r="D87" s="22"/>
      <c r="E87" s="27"/>
      <c r="F87" s="24"/>
      <c r="G87" s="24"/>
      <c r="H87" s="218"/>
      <c r="I87" s="218"/>
      <c r="J87" s="402"/>
      <c r="K87" s="218"/>
      <c r="DD87" s="80"/>
      <c r="DE87" s="80"/>
      <c r="DF87" s="80"/>
      <c r="DG87" s="80"/>
    </row>
    <row r="88" spans="1:111" s="25" customFormat="1" ht="12.75">
      <c r="A88" s="22"/>
      <c r="B88" s="22"/>
      <c r="C88" s="26"/>
      <c r="D88" s="22"/>
      <c r="E88" s="27"/>
      <c r="F88" s="24"/>
      <c r="G88" s="24"/>
      <c r="H88" s="218"/>
      <c r="I88" s="218"/>
      <c r="J88" s="402"/>
      <c r="K88" s="218"/>
      <c r="DD88" s="80"/>
      <c r="DE88" s="80"/>
      <c r="DF88" s="80"/>
      <c r="DG88" s="80"/>
    </row>
    <row r="89" spans="1:111" s="25" customFormat="1" ht="12.75">
      <c r="A89" s="22"/>
      <c r="B89" s="22"/>
      <c r="C89" s="26"/>
      <c r="D89" s="22"/>
      <c r="E89" s="27"/>
      <c r="F89" s="24"/>
      <c r="G89" s="24"/>
      <c r="H89" s="218"/>
      <c r="I89" s="218"/>
      <c r="J89" s="402"/>
      <c r="K89" s="218"/>
      <c r="DD89" s="80"/>
      <c r="DE89" s="80"/>
      <c r="DF89" s="80"/>
      <c r="DG89" s="80"/>
    </row>
    <row r="90" spans="1:111" s="25" customFormat="1" ht="12.75">
      <c r="A90" s="22"/>
      <c r="B90" s="22"/>
      <c r="C90" s="26"/>
      <c r="D90" s="22"/>
      <c r="E90" s="27"/>
      <c r="F90" s="24"/>
      <c r="G90" s="24"/>
      <c r="H90" s="218"/>
      <c r="I90" s="218"/>
      <c r="J90" s="402"/>
      <c r="K90" s="218"/>
      <c r="DD90" s="80"/>
      <c r="DE90" s="80"/>
      <c r="DF90" s="80"/>
      <c r="DG90" s="80"/>
    </row>
    <row r="91" spans="1:111" s="25" customFormat="1" ht="12.75">
      <c r="A91" s="22"/>
      <c r="B91" s="22"/>
      <c r="C91" s="26"/>
      <c r="D91" s="22"/>
      <c r="E91" s="27"/>
      <c r="F91" s="24"/>
      <c r="G91" s="24"/>
      <c r="H91" s="218"/>
      <c r="I91" s="218"/>
      <c r="J91" s="402"/>
      <c r="K91" s="218"/>
      <c r="DD91" s="80"/>
      <c r="DE91" s="80"/>
      <c r="DF91" s="80"/>
      <c r="DG91" s="80"/>
    </row>
    <row r="92" spans="1:111" s="25" customFormat="1" ht="12.75">
      <c r="A92" s="22"/>
      <c r="B92" s="22"/>
      <c r="C92" s="26"/>
      <c r="D92" s="22"/>
      <c r="E92" s="27"/>
      <c r="F92" s="24"/>
      <c r="G92" s="24"/>
      <c r="H92" s="218"/>
      <c r="I92" s="218"/>
      <c r="J92" s="402"/>
      <c r="K92" s="218"/>
      <c r="DD92" s="80"/>
      <c r="DE92" s="80"/>
      <c r="DF92" s="80"/>
      <c r="DG92" s="80"/>
    </row>
    <row r="93" spans="1:111" s="25" customFormat="1" ht="12.75">
      <c r="A93" s="22"/>
      <c r="B93" s="22"/>
      <c r="C93" s="26"/>
      <c r="D93" s="22"/>
      <c r="E93" s="27"/>
      <c r="F93" s="24"/>
      <c r="G93" s="24"/>
      <c r="H93" s="218"/>
      <c r="I93" s="218"/>
      <c r="J93" s="402"/>
      <c r="K93" s="218"/>
      <c r="DD93" s="80"/>
      <c r="DE93" s="80"/>
      <c r="DF93" s="80"/>
      <c r="DG93" s="80"/>
    </row>
    <row r="94" spans="1:111" s="25" customFormat="1" ht="12.75">
      <c r="A94" s="22"/>
      <c r="B94" s="22"/>
      <c r="C94" s="26"/>
      <c r="D94" s="22"/>
      <c r="E94" s="27"/>
      <c r="F94" s="24"/>
      <c r="G94" s="24"/>
      <c r="H94" s="218"/>
      <c r="I94" s="218"/>
      <c r="J94" s="402"/>
      <c r="K94" s="218"/>
      <c r="DD94" s="80"/>
      <c r="DE94" s="80"/>
      <c r="DF94" s="80"/>
      <c r="DG94" s="80"/>
    </row>
    <row r="95" spans="1:111" s="25" customFormat="1" ht="12.75">
      <c r="A95" s="22"/>
      <c r="B95" s="22"/>
      <c r="C95" s="26"/>
      <c r="D95" s="22"/>
      <c r="E95" s="27"/>
      <c r="F95" s="24"/>
      <c r="G95" s="24"/>
      <c r="H95" s="218"/>
      <c r="I95" s="218"/>
      <c r="J95" s="402"/>
      <c r="K95" s="218"/>
      <c r="DD95" s="80"/>
      <c r="DE95" s="80"/>
      <c r="DF95" s="80"/>
      <c r="DG95" s="80"/>
    </row>
    <row r="96" spans="1:111" s="25" customFormat="1" ht="12.75">
      <c r="A96" s="22"/>
      <c r="B96" s="22"/>
      <c r="C96" s="26"/>
      <c r="D96" s="22"/>
      <c r="E96" s="27"/>
      <c r="F96" s="24"/>
      <c r="G96" s="24"/>
      <c r="H96" s="218"/>
      <c r="I96" s="218"/>
      <c r="J96" s="402"/>
      <c r="K96" s="218"/>
      <c r="DD96" s="80"/>
      <c r="DE96" s="80"/>
      <c r="DF96" s="80"/>
      <c r="DG96" s="80"/>
    </row>
    <row r="97" spans="1:111" s="25" customFormat="1" ht="12.75">
      <c r="A97" s="22"/>
      <c r="B97" s="22"/>
      <c r="C97" s="26"/>
      <c r="D97" s="22"/>
      <c r="E97" s="27"/>
      <c r="F97" s="24"/>
      <c r="G97" s="24"/>
      <c r="H97" s="218"/>
      <c r="I97" s="218"/>
      <c r="J97" s="402"/>
      <c r="K97" s="218"/>
      <c r="DD97" s="80"/>
      <c r="DE97" s="80"/>
      <c r="DF97" s="80"/>
      <c r="DG97" s="80"/>
    </row>
    <row r="98" spans="1:111" s="25" customFormat="1" ht="12.75">
      <c r="A98" s="22"/>
      <c r="B98" s="22"/>
      <c r="C98" s="26"/>
      <c r="D98" s="22"/>
      <c r="E98" s="27"/>
      <c r="F98" s="24"/>
      <c r="G98" s="24"/>
      <c r="H98" s="218"/>
      <c r="I98" s="218"/>
      <c r="J98" s="402"/>
      <c r="K98" s="218"/>
      <c r="DD98" s="80"/>
      <c r="DE98" s="80"/>
      <c r="DF98" s="80"/>
      <c r="DG98" s="80"/>
    </row>
    <row r="99" spans="1:111" s="25" customFormat="1" ht="12.75">
      <c r="A99" s="22"/>
      <c r="B99" s="22"/>
      <c r="C99" s="26"/>
      <c r="D99" s="22"/>
      <c r="E99" s="27"/>
      <c r="F99" s="24"/>
      <c r="G99" s="24"/>
      <c r="H99" s="218"/>
      <c r="I99" s="218"/>
      <c r="J99" s="402"/>
      <c r="K99" s="218"/>
      <c r="DD99" s="80"/>
      <c r="DE99" s="80"/>
      <c r="DF99" s="80"/>
      <c r="DG99" s="80"/>
    </row>
    <row r="100" spans="1:111" s="25" customFormat="1" ht="12.75">
      <c r="A100" s="22"/>
      <c r="B100" s="22"/>
      <c r="C100" s="26"/>
      <c r="D100" s="22"/>
      <c r="E100" s="27"/>
      <c r="F100" s="24"/>
      <c r="G100" s="24"/>
      <c r="H100" s="218"/>
      <c r="I100" s="218"/>
      <c r="J100" s="402"/>
      <c r="K100" s="218"/>
      <c r="DD100" s="80"/>
      <c r="DE100" s="80"/>
      <c r="DF100" s="80"/>
      <c r="DG100" s="80"/>
    </row>
    <row r="101" spans="1:111" s="25" customFormat="1" ht="12.75">
      <c r="A101" s="22"/>
      <c r="B101" s="22"/>
      <c r="C101" s="26"/>
      <c r="D101" s="22"/>
      <c r="E101" s="27"/>
      <c r="F101" s="24"/>
      <c r="G101" s="24"/>
      <c r="H101" s="218"/>
      <c r="I101" s="218"/>
      <c r="J101" s="402"/>
      <c r="K101" s="218"/>
      <c r="DD101" s="80"/>
      <c r="DE101" s="80"/>
      <c r="DF101" s="80"/>
      <c r="DG101" s="80"/>
    </row>
    <row r="102" spans="1:111" s="25" customFormat="1" ht="12.75">
      <c r="A102" s="22"/>
      <c r="B102" s="22"/>
      <c r="C102" s="26"/>
      <c r="D102" s="22"/>
      <c r="E102" s="27"/>
      <c r="F102" s="24"/>
      <c r="G102" s="24"/>
      <c r="H102" s="218"/>
      <c r="I102" s="218"/>
      <c r="J102" s="402"/>
      <c r="K102" s="218"/>
      <c r="DD102" s="80"/>
      <c r="DE102" s="80"/>
      <c r="DF102" s="80"/>
      <c r="DG102" s="80"/>
    </row>
    <row r="103" spans="1:111" s="25" customFormat="1" ht="12.75">
      <c r="A103" s="22"/>
      <c r="B103" s="22"/>
      <c r="C103" s="26"/>
      <c r="D103" s="22"/>
      <c r="E103" s="27"/>
      <c r="F103" s="24"/>
      <c r="G103" s="24"/>
      <c r="H103" s="218"/>
      <c r="I103" s="218"/>
      <c r="J103" s="402"/>
      <c r="K103" s="218"/>
      <c r="DD103" s="80"/>
      <c r="DE103" s="80"/>
      <c r="DF103" s="80"/>
      <c r="DG103" s="80"/>
    </row>
    <row r="104" spans="1:111" s="25" customFormat="1" ht="12.75">
      <c r="A104" s="22"/>
      <c r="B104" s="22"/>
      <c r="C104" s="26"/>
      <c r="D104" s="22"/>
      <c r="E104" s="27"/>
      <c r="F104" s="24"/>
      <c r="G104" s="24"/>
      <c r="H104" s="218"/>
      <c r="I104" s="218"/>
      <c r="J104" s="402"/>
      <c r="K104" s="218"/>
      <c r="DD104" s="80"/>
      <c r="DE104" s="80"/>
      <c r="DF104" s="80"/>
      <c r="DG104" s="80"/>
    </row>
    <row r="105" spans="1:111" s="25" customFormat="1" ht="12.75">
      <c r="A105" s="22"/>
      <c r="B105" s="22"/>
      <c r="C105" s="26"/>
      <c r="D105" s="22"/>
      <c r="E105" s="27"/>
      <c r="F105" s="24"/>
      <c r="G105" s="24"/>
      <c r="H105" s="218"/>
      <c r="I105" s="218"/>
      <c r="J105" s="402"/>
      <c r="K105" s="218"/>
      <c r="DD105" s="80"/>
      <c r="DE105" s="80"/>
      <c r="DF105" s="80"/>
      <c r="DG105" s="80"/>
    </row>
    <row r="106" spans="1:111" s="25" customFormat="1" ht="12.75">
      <c r="A106" s="22"/>
      <c r="B106" s="22"/>
      <c r="C106" s="26"/>
      <c r="D106" s="22"/>
      <c r="E106" s="27"/>
      <c r="F106" s="24"/>
      <c r="G106" s="24"/>
      <c r="H106" s="218"/>
      <c r="I106" s="218"/>
      <c r="J106" s="402"/>
      <c r="K106" s="218"/>
      <c r="DD106" s="80"/>
      <c r="DE106" s="80"/>
      <c r="DF106" s="80"/>
      <c r="DG106" s="80"/>
    </row>
    <row r="107" spans="1:111" s="25" customFormat="1" ht="12.75">
      <c r="A107" s="22"/>
      <c r="B107" s="22"/>
      <c r="C107" s="26"/>
      <c r="D107" s="22"/>
      <c r="E107" s="27"/>
      <c r="F107" s="24"/>
      <c r="G107" s="24"/>
      <c r="H107" s="218"/>
      <c r="I107" s="218"/>
      <c r="J107" s="402"/>
      <c r="K107" s="218"/>
      <c r="DD107" s="80"/>
      <c r="DE107" s="80"/>
      <c r="DF107" s="80"/>
      <c r="DG107" s="80"/>
    </row>
    <row r="108" spans="1:111" s="25" customFormat="1" ht="12.75">
      <c r="A108" s="22"/>
      <c r="B108" s="22"/>
      <c r="C108" s="26"/>
      <c r="D108" s="22"/>
      <c r="E108" s="27"/>
      <c r="F108" s="24"/>
      <c r="G108" s="24"/>
      <c r="H108" s="218"/>
      <c r="I108" s="218"/>
      <c r="J108" s="402"/>
      <c r="K108" s="218"/>
      <c r="DD108" s="80"/>
      <c r="DE108" s="80"/>
      <c r="DF108" s="80"/>
      <c r="DG108" s="80"/>
    </row>
    <row r="109" spans="1:111" s="25" customFormat="1" ht="12.75">
      <c r="A109" s="22"/>
      <c r="B109" s="22"/>
      <c r="C109" s="26"/>
      <c r="D109" s="22"/>
      <c r="E109" s="27"/>
      <c r="F109" s="24"/>
      <c r="G109" s="24"/>
      <c r="H109" s="218"/>
      <c r="I109" s="218"/>
      <c r="J109" s="402"/>
      <c r="K109" s="218"/>
      <c r="DD109" s="80"/>
      <c r="DE109" s="80"/>
      <c r="DF109" s="80"/>
      <c r="DG109" s="80"/>
    </row>
    <row r="110" spans="1:111" s="25" customFormat="1" ht="12.75">
      <c r="A110" s="22"/>
      <c r="B110" s="22"/>
      <c r="C110" s="26"/>
      <c r="D110" s="22"/>
      <c r="E110" s="27"/>
      <c r="F110" s="24"/>
      <c r="G110" s="24"/>
      <c r="H110" s="218"/>
      <c r="I110" s="218"/>
      <c r="J110" s="402"/>
      <c r="K110" s="218"/>
      <c r="DD110" s="80"/>
      <c r="DE110" s="80"/>
      <c r="DF110" s="80"/>
      <c r="DG110" s="80"/>
    </row>
    <row r="111" spans="1:111" s="25" customFormat="1" ht="12.75">
      <c r="A111" s="22"/>
      <c r="B111" s="22"/>
      <c r="C111" s="26"/>
      <c r="D111" s="22"/>
      <c r="E111" s="27"/>
      <c r="F111" s="24"/>
      <c r="G111" s="24"/>
      <c r="H111" s="218"/>
      <c r="I111" s="218"/>
      <c r="J111" s="402"/>
      <c r="K111" s="218"/>
      <c r="DD111" s="80"/>
      <c r="DE111" s="80"/>
      <c r="DF111" s="80"/>
      <c r="DG111" s="80"/>
    </row>
    <row r="112" spans="1:111" s="25" customFormat="1" ht="12.75">
      <c r="A112" s="22"/>
      <c r="B112" s="22"/>
      <c r="C112" s="26"/>
      <c r="D112" s="22"/>
      <c r="E112" s="27"/>
      <c r="F112" s="24"/>
      <c r="G112" s="24"/>
      <c r="H112" s="218"/>
      <c r="I112" s="218"/>
      <c r="J112" s="402"/>
      <c r="K112" s="218"/>
      <c r="DD112" s="80"/>
      <c r="DE112" s="80"/>
      <c r="DF112" s="80"/>
      <c r="DG112" s="80"/>
    </row>
    <row r="113" spans="1:111" s="25" customFormat="1" ht="12.75">
      <c r="A113" s="22"/>
      <c r="B113" s="22"/>
      <c r="C113" s="26"/>
      <c r="D113" s="22"/>
      <c r="E113" s="27"/>
      <c r="F113" s="24"/>
      <c r="G113" s="24"/>
      <c r="H113" s="218"/>
      <c r="I113" s="218"/>
      <c r="J113" s="402"/>
      <c r="K113" s="218"/>
      <c r="DD113" s="80"/>
      <c r="DE113" s="80"/>
      <c r="DF113" s="80"/>
      <c r="DG113" s="80"/>
    </row>
    <row r="114" spans="1:111" s="25" customFormat="1" ht="12.75">
      <c r="A114" s="22"/>
      <c r="B114" s="22"/>
      <c r="C114" s="26"/>
      <c r="D114" s="22"/>
      <c r="E114" s="27"/>
      <c r="F114" s="24"/>
      <c r="G114" s="24"/>
      <c r="H114" s="218"/>
      <c r="I114" s="218"/>
      <c r="J114" s="402"/>
      <c r="K114" s="218"/>
      <c r="DD114" s="80"/>
      <c r="DE114" s="80"/>
      <c r="DF114" s="80"/>
      <c r="DG114" s="80"/>
    </row>
    <row r="115" spans="1:111" s="25" customFormat="1" ht="12.75">
      <c r="A115" s="22"/>
      <c r="B115" s="22"/>
      <c r="C115" s="26"/>
      <c r="D115" s="22"/>
      <c r="E115" s="27"/>
      <c r="F115" s="24"/>
      <c r="G115" s="24"/>
      <c r="H115" s="218"/>
      <c r="I115" s="218"/>
      <c r="J115" s="402"/>
      <c r="K115" s="218"/>
      <c r="DD115" s="80"/>
      <c r="DE115" s="80"/>
      <c r="DF115" s="80"/>
      <c r="DG115" s="80"/>
    </row>
    <row r="116" spans="1:111" s="25" customFormat="1" ht="12.75">
      <c r="A116" s="22"/>
      <c r="B116" s="22"/>
      <c r="C116" s="26"/>
      <c r="D116" s="22"/>
      <c r="E116" s="27"/>
      <c r="F116" s="24"/>
      <c r="G116" s="24"/>
      <c r="H116" s="218"/>
      <c r="I116" s="218"/>
      <c r="J116" s="402"/>
      <c r="K116" s="218"/>
      <c r="DD116" s="80"/>
      <c r="DE116" s="80"/>
      <c r="DF116" s="80"/>
      <c r="DG116" s="80"/>
    </row>
    <row r="117" spans="1:111" s="25" customFormat="1" ht="12.75">
      <c r="A117" s="22"/>
      <c r="B117" s="22"/>
      <c r="C117" s="26"/>
      <c r="D117" s="22"/>
      <c r="E117" s="27"/>
      <c r="F117" s="24"/>
      <c r="G117" s="24"/>
      <c r="H117" s="218"/>
      <c r="I117" s="218"/>
      <c r="J117" s="402"/>
      <c r="K117" s="218"/>
      <c r="DD117" s="80"/>
      <c r="DE117" s="80"/>
      <c r="DF117" s="80"/>
      <c r="DG117" s="80"/>
    </row>
    <row r="118" spans="1:111" s="25" customFormat="1" ht="12.75">
      <c r="A118" s="22"/>
      <c r="B118" s="22"/>
      <c r="C118" s="26"/>
      <c r="D118" s="22"/>
      <c r="E118" s="27"/>
      <c r="F118" s="24"/>
      <c r="G118" s="24"/>
      <c r="H118" s="218"/>
      <c r="I118" s="218"/>
      <c r="J118" s="402"/>
      <c r="K118" s="218"/>
      <c r="DD118" s="80"/>
      <c r="DE118" s="80"/>
      <c r="DF118" s="80"/>
      <c r="DG118" s="80"/>
    </row>
    <row r="119" spans="1:111" s="25" customFormat="1" ht="12.75">
      <c r="A119" s="22"/>
      <c r="B119" s="22"/>
      <c r="C119" s="26"/>
      <c r="D119" s="22"/>
      <c r="E119" s="27"/>
      <c r="F119" s="24"/>
      <c r="G119" s="24"/>
      <c r="H119" s="218"/>
      <c r="I119" s="218"/>
      <c r="J119" s="402"/>
      <c r="K119" s="218"/>
      <c r="DD119" s="80"/>
      <c r="DE119" s="80"/>
      <c r="DF119" s="80"/>
      <c r="DG119" s="80"/>
    </row>
    <row r="120" spans="1:111" s="25" customFormat="1" ht="12.75">
      <c r="A120" s="22"/>
      <c r="B120" s="22"/>
      <c r="C120" s="26"/>
      <c r="D120" s="22"/>
      <c r="E120" s="27"/>
      <c r="F120" s="24"/>
      <c r="G120" s="24"/>
      <c r="H120" s="218"/>
      <c r="I120" s="218"/>
      <c r="J120" s="402"/>
      <c r="K120" s="218"/>
      <c r="DD120" s="80"/>
      <c r="DE120" s="80"/>
      <c r="DF120" s="80"/>
      <c r="DG120" s="80"/>
    </row>
    <row r="121" spans="1:111" s="25" customFormat="1" ht="12.75">
      <c r="A121" s="22"/>
      <c r="B121" s="22"/>
      <c r="C121" s="26"/>
      <c r="D121" s="22"/>
      <c r="E121" s="27"/>
      <c r="F121" s="24"/>
      <c r="G121" s="24"/>
      <c r="H121" s="218"/>
      <c r="I121" s="218"/>
      <c r="J121" s="402"/>
      <c r="K121" s="218"/>
      <c r="DD121" s="80"/>
      <c r="DE121" s="80"/>
      <c r="DF121" s="80"/>
      <c r="DG121" s="80"/>
    </row>
    <row r="122" spans="1:111" s="25" customFormat="1" ht="12.75">
      <c r="A122" s="22"/>
      <c r="B122" s="22"/>
      <c r="C122" s="26"/>
      <c r="D122" s="22"/>
      <c r="E122" s="27"/>
      <c r="F122" s="24"/>
      <c r="G122" s="24"/>
      <c r="H122" s="218"/>
      <c r="I122" s="218"/>
      <c r="J122" s="402"/>
      <c r="K122" s="218"/>
      <c r="DD122" s="80"/>
      <c r="DE122" s="80"/>
      <c r="DF122" s="80"/>
      <c r="DG122" s="80"/>
    </row>
    <row r="123" spans="1:111" s="25" customFormat="1" ht="12.75">
      <c r="A123" s="22"/>
      <c r="B123" s="22"/>
      <c r="C123" s="26"/>
      <c r="D123" s="22"/>
      <c r="E123" s="27"/>
      <c r="F123" s="24"/>
      <c r="G123" s="24"/>
      <c r="H123" s="218"/>
      <c r="I123" s="218"/>
      <c r="J123" s="402"/>
      <c r="K123" s="218"/>
      <c r="DD123" s="80"/>
      <c r="DE123" s="80"/>
      <c r="DF123" s="80"/>
      <c r="DG123" s="80"/>
    </row>
    <row r="124" spans="1:111" s="25" customFormat="1" ht="12.75">
      <c r="A124" s="22"/>
      <c r="B124" s="22"/>
      <c r="C124" s="26"/>
      <c r="D124" s="22"/>
      <c r="E124" s="27"/>
      <c r="F124" s="24"/>
      <c r="G124" s="24"/>
      <c r="H124" s="218"/>
      <c r="I124" s="218"/>
      <c r="J124" s="402"/>
      <c r="K124" s="218"/>
      <c r="DD124" s="80"/>
      <c r="DE124" s="80"/>
      <c r="DF124" s="80"/>
      <c r="DG124" s="80"/>
    </row>
    <row r="125" spans="1:111" s="25" customFormat="1" ht="12.75">
      <c r="A125" s="22"/>
      <c r="B125" s="22"/>
      <c r="C125" s="26"/>
      <c r="D125" s="22"/>
      <c r="E125" s="27"/>
      <c r="F125" s="24"/>
      <c r="G125" s="24"/>
      <c r="H125" s="218"/>
      <c r="I125" s="218"/>
      <c r="J125" s="402"/>
      <c r="K125" s="218"/>
      <c r="DD125" s="80"/>
      <c r="DE125" s="80"/>
      <c r="DF125" s="80"/>
      <c r="DG125" s="80"/>
    </row>
    <row r="126" spans="1:111" s="25" customFormat="1" ht="12.75">
      <c r="A126" s="22"/>
      <c r="B126" s="22"/>
      <c r="C126" s="26"/>
      <c r="D126" s="22"/>
      <c r="E126" s="27"/>
      <c r="F126" s="24"/>
      <c r="G126" s="24"/>
      <c r="H126" s="218"/>
      <c r="I126" s="218"/>
      <c r="J126" s="402"/>
      <c r="K126" s="218"/>
      <c r="DD126" s="80"/>
      <c r="DE126" s="80"/>
      <c r="DF126" s="80"/>
      <c r="DG126" s="80"/>
    </row>
    <row r="127" spans="1:111" s="25" customFormat="1" ht="12.75">
      <c r="A127" s="22"/>
      <c r="B127" s="22"/>
      <c r="C127" s="26"/>
      <c r="D127" s="22"/>
      <c r="E127" s="27"/>
      <c r="F127" s="24"/>
      <c r="G127" s="24"/>
      <c r="H127" s="218"/>
      <c r="I127" s="218"/>
      <c r="J127" s="402"/>
      <c r="K127" s="218"/>
      <c r="DD127" s="80"/>
      <c r="DE127" s="80"/>
      <c r="DF127" s="80"/>
      <c r="DG127" s="80"/>
    </row>
    <row r="128" spans="1:111" s="25" customFormat="1" ht="12.75">
      <c r="A128" s="22"/>
      <c r="B128" s="22"/>
      <c r="C128" s="26"/>
      <c r="D128" s="22"/>
      <c r="E128" s="27"/>
      <c r="F128" s="24"/>
      <c r="G128" s="24"/>
      <c r="H128" s="218"/>
      <c r="I128" s="218"/>
      <c r="J128" s="402"/>
      <c r="K128" s="218"/>
      <c r="DD128" s="80"/>
      <c r="DE128" s="80"/>
      <c r="DF128" s="80"/>
      <c r="DG128" s="80"/>
    </row>
    <row r="129" spans="1:111" s="25" customFormat="1" ht="12.75">
      <c r="A129" s="22"/>
      <c r="B129" s="22"/>
      <c r="C129" s="26"/>
      <c r="D129" s="22"/>
      <c r="E129" s="27"/>
      <c r="F129" s="24"/>
      <c r="G129" s="24"/>
      <c r="H129" s="218"/>
      <c r="I129" s="218"/>
      <c r="J129" s="402"/>
      <c r="K129" s="218"/>
      <c r="DD129" s="80"/>
      <c r="DE129" s="80"/>
      <c r="DF129" s="80"/>
      <c r="DG129" s="80"/>
    </row>
    <row r="130" spans="1:111" s="25" customFormat="1" ht="12.75">
      <c r="A130" s="22"/>
      <c r="B130" s="22"/>
      <c r="C130" s="26"/>
      <c r="D130" s="22"/>
      <c r="E130" s="27"/>
      <c r="F130" s="24"/>
      <c r="G130" s="24"/>
      <c r="H130" s="218"/>
      <c r="I130" s="218"/>
      <c r="J130" s="402"/>
      <c r="K130" s="218"/>
      <c r="DD130" s="80"/>
      <c r="DE130" s="80"/>
      <c r="DF130" s="80"/>
      <c r="DG130" s="80"/>
    </row>
    <row r="131" spans="1:111" s="25" customFormat="1" ht="12.75">
      <c r="A131" s="22"/>
      <c r="B131" s="22"/>
      <c r="C131" s="26"/>
      <c r="D131" s="22"/>
      <c r="E131" s="27"/>
      <c r="F131" s="24"/>
      <c r="G131" s="24"/>
      <c r="H131" s="218"/>
      <c r="I131" s="218"/>
      <c r="J131" s="402"/>
      <c r="K131" s="218"/>
      <c r="DD131" s="80"/>
      <c r="DE131" s="80"/>
      <c r="DF131" s="80"/>
      <c r="DG131" s="80"/>
    </row>
    <row r="132" spans="1:111" s="25" customFormat="1" ht="12.75">
      <c r="A132" s="22"/>
      <c r="B132" s="22"/>
      <c r="C132" s="26"/>
      <c r="D132" s="22"/>
      <c r="E132" s="27"/>
      <c r="F132" s="24"/>
      <c r="G132" s="24"/>
      <c r="H132" s="218"/>
      <c r="I132" s="218"/>
      <c r="J132" s="402"/>
      <c r="K132" s="218"/>
      <c r="DD132" s="80"/>
      <c r="DE132" s="80"/>
      <c r="DF132" s="80"/>
      <c r="DG132" s="80"/>
    </row>
    <row r="133" spans="1:111" s="25" customFormat="1" ht="12.75">
      <c r="A133" s="22"/>
      <c r="B133" s="22"/>
      <c r="C133" s="26"/>
      <c r="D133" s="22"/>
      <c r="E133" s="27"/>
      <c r="F133" s="24"/>
      <c r="G133" s="24"/>
      <c r="H133" s="218"/>
      <c r="I133" s="218"/>
      <c r="J133" s="402"/>
      <c r="K133" s="218"/>
      <c r="DD133" s="80"/>
      <c r="DE133" s="80"/>
      <c r="DF133" s="80"/>
      <c r="DG133" s="80"/>
    </row>
    <row r="134" spans="1:111" s="25" customFormat="1" ht="12.75">
      <c r="A134" s="22"/>
      <c r="B134" s="22"/>
      <c r="C134" s="26"/>
      <c r="D134" s="22"/>
      <c r="E134" s="27"/>
      <c r="F134" s="24"/>
      <c r="G134" s="24"/>
      <c r="H134" s="218"/>
      <c r="I134" s="218"/>
      <c r="J134" s="402"/>
      <c r="K134" s="218"/>
      <c r="DD134" s="80"/>
      <c r="DE134" s="80"/>
      <c r="DF134" s="80"/>
      <c r="DG134" s="80"/>
    </row>
    <row r="135" spans="1:111" s="25" customFormat="1" ht="12.75">
      <c r="A135" s="22"/>
      <c r="B135" s="22"/>
      <c r="C135" s="26"/>
      <c r="D135" s="22"/>
      <c r="E135" s="27"/>
      <c r="F135" s="24"/>
      <c r="G135" s="24"/>
      <c r="H135" s="218"/>
      <c r="I135" s="218"/>
      <c r="J135" s="402"/>
      <c r="K135" s="218"/>
      <c r="DD135" s="80"/>
      <c r="DE135" s="80"/>
      <c r="DF135" s="80"/>
      <c r="DG135" s="80"/>
    </row>
    <row r="136" spans="1:111" s="25" customFormat="1" ht="12.75">
      <c r="A136" s="22"/>
      <c r="B136" s="22"/>
      <c r="C136" s="26"/>
      <c r="D136" s="22"/>
      <c r="E136" s="27"/>
      <c r="F136" s="24"/>
      <c r="G136" s="24"/>
      <c r="H136" s="218"/>
      <c r="I136" s="218"/>
      <c r="J136" s="402"/>
      <c r="K136" s="218"/>
      <c r="DD136" s="80"/>
      <c r="DE136" s="80"/>
      <c r="DF136" s="80"/>
      <c r="DG136" s="80"/>
    </row>
    <row r="137" spans="1:111" s="25" customFormat="1" ht="12.75">
      <c r="A137" s="22"/>
      <c r="B137" s="22"/>
      <c r="C137" s="26"/>
      <c r="D137" s="22"/>
      <c r="E137" s="27"/>
      <c r="F137" s="24"/>
      <c r="G137" s="24"/>
      <c r="H137" s="218"/>
      <c r="I137" s="218"/>
      <c r="J137" s="402"/>
      <c r="K137" s="218"/>
      <c r="DD137" s="80"/>
      <c r="DE137" s="80"/>
      <c r="DF137" s="80"/>
      <c r="DG137" s="80"/>
    </row>
    <row r="138" spans="1:111" s="25" customFormat="1" ht="12.75">
      <c r="A138" s="22"/>
      <c r="B138" s="22"/>
      <c r="C138" s="26"/>
      <c r="D138" s="22"/>
      <c r="E138" s="27"/>
      <c r="F138" s="24"/>
      <c r="G138" s="24"/>
      <c r="H138" s="218"/>
      <c r="I138" s="218"/>
      <c r="J138" s="402"/>
      <c r="K138" s="218"/>
      <c r="DD138" s="80"/>
      <c r="DE138" s="80"/>
      <c r="DF138" s="80"/>
      <c r="DG138" s="80"/>
    </row>
    <row r="139" spans="1:111" s="25" customFormat="1" ht="12.75">
      <c r="A139" s="22"/>
      <c r="B139" s="22"/>
      <c r="C139" s="26"/>
      <c r="D139" s="22"/>
      <c r="E139" s="27"/>
      <c r="F139" s="24"/>
      <c r="G139" s="24"/>
      <c r="H139" s="218"/>
      <c r="I139" s="218"/>
      <c r="J139" s="402"/>
      <c r="K139" s="218"/>
      <c r="DD139" s="80"/>
      <c r="DE139" s="80"/>
      <c r="DF139" s="80"/>
      <c r="DG139" s="80"/>
    </row>
    <row r="140" spans="1:111" s="25" customFormat="1" ht="12.75">
      <c r="A140" s="22"/>
      <c r="B140" s="22"/>
      <c r="C140" s="26"/>
      <c r="D140" s="22"/>
      <c r="E140" s="27"/>
      <c r="F140" s="24"/>
      <c r="G140" s="24"/>
      <c r="H140" s="218"/>
      <c r="I140" s="218"/>
      <c r="J140" s="402"/>
      <c r="K140" s="218"/>
      <c r="DD140" s="80"/>
      <c r="DE140" s="80"/>
      <c r="DF140" s="80"/>
      <c r="DG140" s="80"/>
    </row>
    <row r="141" spans="1:111" s="25" customFormat="1" ht="12.75">
      <c r="A141" s="22"/>
      <c r="B141" s="22"/>
      <c r="C141" s="26"/>
      <c r="D141" s="22"/>
      <c r="E141" s="27"/>
      <c r="F141" s="24"/>
      <c r="G141" s="24"/>
      <c r="H141" s="218"/>
      <c r="I141" s="218"/>
      <c r="J141" s="402"/>
      <c r="K141" s="218"/>
      <c r="DD141" s="80"/>
      <c r="DE141" s="80"/>
      <c r="DF141" s="80"/>
      <c r="DG141" s="80"/>
    </row>
    <row r="142" spans="1:111" s="25" customFormat="1" ht="12.75">
      <c r="A142" s="22"/>
      <c r="B142" s="22"/>
      <c r="C142" s="26"/>
      <c r="D142" s="22"/>
      <c r="E142" s="27"/>
      <c r="F142" s="24"/>
      <c r="G142" s="24"/>
      <c r="H142" s="218"/>
      <c r="I142" s="218"/>
      <c r="J142" s="402"/>
      <c r="K142" s="218"/>
      <c r="DD142" s="80"/>
      <c r="DE142" s="80"/>
      <c r="DF142" s="80"/>
      <c r="DG142" s="80"/>
    </row>
    <row r="143" spans="1:111" s="25" customFormat="1" ht="12.75">
      <c r="A143" s="22"/>
      <c r="B143" s="22"/>
      <c r="C143" s="26"/>
      <c r="D143" s="22"/>
      <c r="E143" s="27"/>
      <c r="F143" s="24"/>
      <c r="G143" s="24"/>
      <c r="H143" s="218"/>
      <c r="I143" s="218"/>
      <c r="J143" s="402"/>
      <c r="K143" s="218"/>
      <c r="DD143" s="80"/>
      <c r="DE143" s="80"/>
      <c r="DF143" s="80"/>
      <c r="DG143" s="80"/>
    </row>
    <row r="144" spans="1:111" s="25" customFormat="1" ht="12.75">
      <c r="A144" s="22"/>
      <c r="B144" s="22"/>
      <c r="C144" s="26"/>
      <c r="D144" s="22"/>
      <c r="E144" s="27"/>
      <c r="F144" s="24"/>
      <c r="G144" s="24"/>
      <c r="H144" s="218"/>
      <c r="I144" s="218"/>
      <c r="J144" s="402"/>
      <c r="K144" s="218"/>
      <c r="DD144" s="80"/>
      <c r="DE144" s="80"/>
      <c r="DF144" s="80"/>
      <c r="DG144" s="80"/>
    </row>
    <row r="145" spans="1:111" s="25" customFormat="1" ht="12.75">
      <c r="A145" s="22"/>
      <c r="B145" s="22"/>
      <c r="C145" s="26"/>
      <c r="D145" s="22"/>
      <c r="E145" s="27"/>
      <c r="F145" s="24"/>
      <c r="G145" s="24"/>
      <c r="H145" s="218"/>
      <c r="I145" s="218"/>
      <c r="J145" s="402"/>
      <c r="K145" s="218"/>
      <c r="DD145" s="80"/>
      <c r="DE145" s="80"/>
      <c r="DF145" s="80"/>
      <c r="DG145" s="80"/>
    </row>
    <row r="146" spans="1:111" s="25" customFormat="1" ht="12.75">
      <c r="A146" s="22"/>
      <c r="B146" s="22"/>
      <c r="C146" s="26"/>
      <c r="D146" s="22"/>
      <c r="E146" s="27"/>
      <c r="F146" s="24"/>
      <c r="G146" s="24"/>
      <c r="H146" s="218"/>
      <c r="I146" s="218"/>
      <c r="J146" s="402"/>
      <c r="K146" s="218"/>
      <c r="DD146" s="80"/>
      <c r="DE146" s="80"/>
      <c r="DF146" s="80"/>
      <c r="DG146" s="80"/>
    </row>
    <row r="147" spans="1:111" s="25" customFormat="1" ht="12.75">
      <c r="A147" s="22"/>
      <c r="B147" s="22"/>
      <c r="C147" s="26"/>
      <c r="D147" s="22"/>
      <c r="E147" s="27"/>
      <c r="F147" s="24"/>
      <c r="G147" s="24"/>
      <c r="H147" s="218"/>
      <c r="I147" s="218"/>
      <c r="J147" s="402"/>
      <c r="K147" s="218"/>
      <c r="DD147" s="80"/>
      <c r="DE147" s="80"/>
      <c r="DF147" s="80"/>
      <c r="DG147" s="80"/>
    </row>
    <row r="148" spans="1:111" s="25" customFormat="1" ht="12.75">
      <c r="A148" s="22"/>
      <c r="B148" s="22"/>
      <c r="C148" s="26"/>
      <c r="D148" s="22"/>
      <c r="E148" s="27"/>
      <c r="F148" s="24"/>
      <c r="G148" s="24"/>
      <c r="H148" s="218"/>
      <c r="I148" s="218"/>
      <c r="J148" s="402"/>
      <c r="K148" s="218"/>
      <c r="DD148" s="80"/>
      <c r="DE148" s="80"/>
      <c r="DF148" s="80"/>
      <c r="DG148" s="80"/>
    </row>
    <row r="149" spans="1:111" s="25" customFormat="1" ht="12.75">
      <c r="A149" s="22"/>
      <c r="B149" s="22"/>
      <c r="C149" s="26"/>
      <c r="D149" s="22"/>
      <c r="E149" s="27"/>
      <c r="F149" s="24"/>
      <c r="G149" s="24"/>
      <c r="H149" s="218"/>
      <c r="I149" s="218"/>
      <c r="J149" s="402"/>
      <c r="K149" s="218"/>
      <c r="DD149" s="80"/>
      <c r="DE149" s="80"/>
      <c r="DF149" s="80"/>
      <c r="DG149" s="80"/>
    </row>
    <row r="150" spans="1:111" s="25" customFormat="1" ht="12.75">
      <c r="A150" s="22"/>
      <c r="B150" s="22"/>
      <c r="C150" s="26"/>
      <c r="D150" s="22"/>
      <c r="E150" s="27"/>
      <c r="F150" s="24"/>
      <c r="G150" s="24"/>
      <c r="H150" s="218"/>
      <c r="I150" s="218"/>
      <c r="J150" s="402"/>
      <c r="K150" s="218"/>
      <c r="DD150" s="80"/>
      <c r="DE150" s="80"/>
      <c r="DF150" s="80"/>
      <c r="DG150" s="80"/>
    </row>
    <row r="151" spans="1:111" s="25" customFormat="1" ht="12.75">
      <c r="A151" s="22"/>
      <c r="B151" s="22"/>
      <c r="C151" s="26"/>
      <c r="D151" s="22"/>
      <c r="E151" s="27"/>
      <c r="F151" s="24"/>
      <c r="G151" s="24"/>
      <c r="H151" s="218"/>
      <c r="I151" s="218"/>
      <c r="J151" s="402"/>
      <c r="K151" s="218"/>
      <c r="DD151" s="80"/>
      <c r="DE151" s="80"/>
      <c r="DF151" s="80"/>
      <c r="DG151" s="80"/>
    </row>
    <row r="152" spans="1:111" s="25" customFormat="1" ht="12.75">
      <c r="A152" s="22"/>
      <c r="B152" s="22"/>
      <c r="C152" s="26"/>
      <c r="D152" s="22"/>
      <c r="E152" s="27"/>
      <c r="F152" s="24"/>
      <c r="G152" s="24"/>
      <c r="H152" s="218"/>
      <c r="I152" s="218"/>
      <c r="J152" s="402"/>
      <c r="K152" s="218"/>
      <c r="DD152" s="80"/>
      <c r="DE152" s="80"/>
      <c r="DF152" s="80"/>
      <c r="DG152" s="80"/>
    </row>
    <row r="153" spans="1:111" s="25" customFormat="1" ht="12.75">
      <c r="A153" s="22"/>
      <c r="B153" s="22"/>
      <c r="C153" s="26"/>
      <c r="D153" s="22"/>
      <c r="E153" s="27"/>
      <c r="F153" s="24"/>
      <c r="G153" s="24"/>
      <c r="H153" s="218"/>
      <c r="I153" s="218"/>
      <c r="J153" s="402"/>
      <c r="K153" s="218"/>
      <c r="DD153" s="80"/>
      <c r="DE153" s="80"/>
      <c r="DF153" s="80"/>
      <c r="DG153" s="80"/>
    </row>
    <row r="154" spans="1:111" s="25" customFormat="1" ht="12.75">
      <c r="A154" s="22"/>
      <c r="B154" s="22"/>
      <c r="C154" s="26"/>
      <c r="D154" s="22"/>
      <c r="E154" s="27"/>
      <c r="F154" s="24"/>
      <c r="G154" s="24"/>
      <c r="H154" s="218"/>
      <c r="I154" s="218"/>
      <c r="J154" s="402"/>
      <c r="K154" s="218"/>
      <c r="DD154" s="80"/>
      <c r="DE154" s="80"/>
      <c r="DF154" s="80"/>
      <c r="DG154" s="80"/>
    </row>
    <row r="155" spans="1:111" s="25" customFormat="1" ht="12.75">
      <c r="A155" s="22"/>
      <c r="B155" s="22"/>
      <c r="C155" s="26"/>
      <c r="D155" s="22"/>
      <c r="E155" s="27"/>
      <c r="F155" s="24"/>
      <c r="G155" s="24"/>
      <c r="H155" s="218"/>
      <c r="I155" s="218"/>
      <c r="J155" s="402"/>
      <c r="K155" s="218"/>
      <c r="DD155" s="80"/>
      <c r="DE155" s="80"/>
      <c r="DF155" s="80"/>
      <c r="DG155" s="80"/>
    </row>
    <row r="156" spans="1:111" s="25" customFormat="1" ht="12.75">
      <c r="A156" s="22"/>
      <c r="B156" s="22"/>
      <c r="C156" s="26"/>
      <c r="D156" s="22"/>
      <c r="E156" s="27"/>
      <c r="F156" s="24"/>
      <c r="G156" s="24"/>
      <c r="H156" s="218"/>
      <c r="I156" s="218"/>
      <c r="J156" s="402"/>
      <c r="K156" s="218"/>
      <c r="DD156" s="80"/>
      <c r="DE156" s="80"/>
      <c r="DF156" s="80"/>
      <c r="DG156" s="80"/>
    </row>
    <row r="157" spans="1:111" s="25" customFormat="1" ht="12.75">
      <c r="A157" s="22"/>
      <c r="B157" s="22"/>
      <c r="C157" s="26"/>
      <c r="D157" s="22"/>
      <c r="E157" s="27"/>
      <c r="F157" s="24"/>
      <c r="G157" s="24"/>
      <c r="H157" s="218"/>
      <c r="I157" s="218"/>
      <c r="J157" s="402"/>
      <c r="K157" s="218"/>
      <c r="DD157" s="80"/>
      <c r="DE157" s="80"/>
      <c r="DF157" s="80"/>
      <c r="DG157" s="80"/>
    </row>
    <row r="158" spans="1:111" s="25" customFormat="1" ht="12.75">
      <c r="A158" s="22"/>
      <c r="B158" s="22"/>
      <c r="C158" s="26"/>
      <c r="D158" s="22"/>
      <c r="E158" s="27"/>
      <c r="F158" s="24"/>
      <c r="G158" s="24"/>
      <c r="H158" s="218"/>
      <c r="I158" s="218"/>
      <c r="J158" s="402"/>
      <c r="K158" s="218"/>
      <c r="DD158" s="80"/>
      <c r="DE158" s="80"/>
      <c r="DF158" s="80"/>
      <c r="DG158" s="80"/>
    </row>
    <row r="159" spans="1:111" s="25" customFormat="1" ht="12.75">
      <c r="A159" s="22"/>
      <c r="B159" s="22"/>
      <c r="C159" s="26"/>
      <c r="D159" s="22"/>
      <c r="E159" s="27"/>
      <c r="F159" s="24"/>
      <c r="G159" s="24"/>
      <c r="H159" s="218"/>
      <c r="I159" s="218"/>
      <c r="J159" s="402"/>
      <c r="K159" s="218"/>
      <c r="DD159" s="80"/>
      <c r="DE159" s="80"/>
      <c r="DF159" s="80"/>
      <c r="DG159" s="80"/>
    </row>
    <row r="160" spans="1:111" s="25" customFormat="1" ht="12.75">
      <c r="A160" s="22"/>
      <c r="B160" s="22"/>
      <c r="C160" s="26"/>
      <c r="D160" s="22"/>
      <c r="E160" s="27"/>
      <c r="F160" s="24"/>
      <c r="G160" s="24"/>
      <c r="H160" s="218"/>
      <c r="I160" s="218"/>
      <c r="J160" s="402"/>
      <c r="K160" s="218"/>
      <c r="DD160" s="80"/>
      <c r="DE160" s="80"/>
      <c r="DF160" s="80"/>
      <c r="DG160" s="80"/>
    </row>
    <row r="161" spans="1:111" s="25" customFormat="1" ht="12.75">
      <c r="A161" s="22"/>
      <c r="B161" s="22"/>
      <c r="C161" s="26"/>
      <c r="D161" s="22"/>
      <c r="E161" s="27"/>
      <c r="F161" s="24"/>
      <c r="G161" s="24"/>
      <c r="H161" s="218"/>
      <c r="I161" s="218"/>
      <c r="J161" s="402"/>
      <c r="K161" s="218"/>
      <c r="DD161" s="80"/>
      <c r="DE161" s="80"/>
      <c r="DF161" s="80"/>
      <c r="DG161" s="80"/>
    </row>
    <row r="162" spans="1:111" s="25" customFormat="1" ht="12.75">
      <c r="A162" s="22"/>
      <c r="B162" s="22"/>
      <c r="C162" s="26"/>
      <c r="D162" s="22"/>
      <c r="E162" s="27"/>
      <c r="F162" s="24"/>
      <c r="G162" s="24"/>
      <c r="H162" s="218"/>
      <c r="I162" s="218"/>
      <c r="J162" s="402"/>
      <c r="K162" s="218"/>
      <c r="DD162" s="80"/>
      <c r="DE162" s="80"/>
      <c r="DF162" s="80"/>
      <c r="DG162" s="80"/>
    </row>
    <row r="163" spans="1:111" s="25" customFormat="1" ht="12.75">
      <c r="A163" s="22"/>
      <c r="B163" s="22"/>
      <c r="C163" s="26"/>
      <c r="D163" s="22"/>
      <c r="E163" s="27"/>
      <c r="F163" s="24"/>
      <c r="G163" s="24"/>
      <c r="H163" s="218"/>
      <c r="I163" s="218"/>
      <c r="J163" s="402"/>
      <c r="K163" s="218"/>
      <c r="DD163" s="80"/>
      <c r="DE163" s="80"/>
      <c r="DF163" s="80"/>
      <c r="DG163" s="80"/>
    </row>
    <row r="164" spans="1:111" s="25" customFormat="1" ht="12.75">
      <c r="A164" s="22"/>
      <c r="B164" s="22"/>
      <c r="C164" s="26"/>
      <c r="D164" s="22"/>
      <c r="E164" s="27"/>
      <c r="F164" s="24"/>
      <c r="G164" s="24"/>
      <c r="H164" s="218"/>
      <c r="I164" s="218"/>
      <c r="J164" s="402"/>
      <c r="K164" s="218"/>
      <c r="DD164" s="80"/>
      <c r="DE164" s="80"/>
      <c r="DF164" s="80"/>
      <c r="DG164" s="80"/>
    </row>
    <row r="165" spans="1:111" s="25" customFormat="1" ht="12.75">
      <c r="A165" s="22"/>
      <c r="B165" s="22"/>
      <c r="C165" s="26"/>
      <c r="D165" s="22"/>
      <c r="E165" s="27"/>
      <c r="F165" s="24"/>
      <c r="G165" s="24"/>
      <c r="H165" s="218"/>
      <c r="I165" s="218"/>
      <c r="J165" s="402"/>
      <c r="K165" s="218"/>
      <c r="DD165" s="80"/>
      <c r="DE165" s="80"/>
      <c r="DF165" s="80"/>
      <c r="DG165" s="80"/>
    </row>
    <row r="166" spans="1:111" s="25" customFormat="1" ht="12.75">
      <c r="A166" s="22"/>
      <c r="B166" s="22"/>
      <c r="C166" s="26"/>
      <c r="D166" s="22"/>
      <c r="E166" s="27"/>
      <c r="F166" s="24"/>
      <c r="G166" s="24"/>
      <c r="H166" s="218"/>
      <c r="I166" s="218"/>
      <c r="J166" s="402"/>
      <c r="K166" s="218"/>
      <c r="DD166" s="80"/>
      <c r="DE166" s="80"/>
      <c r="DF166" s="80"/>
      <c r="DG166" s="80"/>
    </row>
    <row r="167" spans="1:111" s="25" customFormat="1" ht="12.75">
      <c r="A167" s="22"/>
      <c r="B167" s="22"/>
      <c r="C167" s="26"/>
      <c r="D167" s="22"/>
      <c r="E167" s="27"/>
      <c r="F167" s="24"/>
      <c r="G167" s="24"/>
      <c r="H167" s="218"/>
      <c r="I167" s="218"/>
      <c r="J167" s="402"/>
      <c r="K167" s="218"/>
      <c r="DD167" s="80"/>
      <c r="DE167" s="80"/>
      <c r="DF167" s="80"/>
      <c r="DG167" s="80"/>
    </row>
    <row r="168" spans="1:111" s="25" customFormat="1" ht="12.75">
      <c r="A168" s="22"/>
      <c r="B168" s="22"/>
      <c r="C168" s="26"/>
      <c r="D168" s="22"/>
      <c r="E168" s="27"/>
      <c r="F168" s="24"/>
      <c r="G168" s="24"/>
      <c r="H168" s="218"/>
      <c r="I168" s="218"/>
      <c r="J168" s="402"/>
      <c r="K168" s="218"/>
      <c r="DD168" s="80"/>
      <c r="DE168" s="80"/>
      <c r="DF168" s="80"/>
      <c r="DG168" s="80"/>
    </row>
    <row r="169" spans="1:111" s="25" customFormat="1" ht="12.75">
      <c r="A169" s="22"/>
      <c r="B169" s="22"/>
      <c r="C169" s="26"/>
      <c r="D169" s="22"/>
      <c r="E169" s="27"/>
      <c r="F169" s="24"/>
      <c r="G169" s="24"/>
      <c r="H169" s="218"/>
      <c r="I169" s="218"/>
      <c r="J169" s="402"/>
      <c r="K169" s="218"/>
      <c r="DD169" s="80"/>
      <c r="DE169" s="80"/>
      <c r="DF169" s="80"/>
      <c r="DG169" s="80"/>
    </row>
    <row r="170" spans="1:111" s="25" customFormat="1" ht="12.75">
      <c r="A170" s="22"/>
      <c r="B170" s="22"/>
      <c r="C170" s="26"/>
      <c r="D170" s="22"/>
      <c r="E170" s="27"/>
      <c r="F170" s="24"/>
      <c r="G170" s="24"/>
      <c r="H170" s="218"/>
      <c r="I170" s="218"/>
      <c r="J170" s="402"/>
      <c r="K170" s="218"/>
      <c r="DD170" s="80"/>
      <c r="DE170" s="80"/>
      <c r="DF170" s="80"/>
      <c r="DG170" s="80"/>
    </row>
    <row r="171" spans="1:111" s="25" customFormat="1" ht="12.75">
      <c r="A171" s="22"/>
      <c r="B171" s="22"/>
      <c r="C171" s="26"/>
      <c r="D171" s="22"/>
      <c r="E171" s="27"/>
      <c r="F171" s="24"/>
      <c r="G171" s="24"/>
      <c r="H171" s="218"/>
      <c r="I171" s="218"/>
      <c r="J171" s="402"/>
      <c r="K171" s="218"/>
      <c r="DD171" s="80"/>
      <c r="DE171" s="80"/>
      <c r="DF171" s="80"/>
      <c r="DG171" s="80"/>
    </row>
    <row r="172" spans="1:111" s="25" customFormat="1" ht="12.75">
      <c r="A172" s="22"/>
      <c r="B172" s="22"/>
      <c r="C172" s="26"/>
      <c r="D172" s="22"/>
      <c r="E172" s="27"/>
      <c r="F172" s="24"/>
      <c r="G172" s="24"/>
      <c r="H172" s="218"/>
      <c r="I172" s="218"/>
      <c r="J172" s="402"/>
      <c r="K172" s="218"/>
      <c r="DD172" s="80"/>
      <c r="DE172" s="80"/>
      <c r="DF172" s="80"/>
      <c r="DG172" s="80"/>
    </row>
    <row r="173" spans="1:111" s="25" customFormat="1" ht="12.75">
      <c r="A173" s="22"/>
      <c r="B173" s="22"/>
      <c r="C173" s="26"/>
      <c r="D173" s="22"/>
      <c r="E173" s="27"/>
      <c r="F173" s="24"/>
      <c r="G173" s="24"/>
      <c r="H173" s="218"/>
      <c r="I173" s="218"/>
      <c r="J173" s="402"/>
      <c r="K173" s="218"/>
      <c r="DD173" s="80"/>
      <c r="DE173" s="80"/>
      <c r="DF173" s="80"/>
      <c r="DG173" s="80"/>
    </row>
    <row r="174" spans="1:111" s="25" customFormat="1" ht="12.75">
      <c r="A174" s="22"/>
      <c r="B174" s="22"/>
      <c r="C174" s="26"/>
      <c r="D174" s="22"/>
      <c r="E174" s="27"/>
      <c r="F174" s="24"/>
      <c r="G174" s="24"/>
      <c r="H174" s="218"/>
      <c r="I174" s="218"/>
      <c r="J174" s="402"/>
      <c r="K174" s="218"/>
      <c r="DD174" s="80"/>
      <c r="DE174" s="80"/>
      <c r="DF174" s="80"/>
      <c r="DG174" s="80"/>
    </row>
    <row r="175" spans="1:111" s="25" customFormat="1" ht="12.75">
      <c r="A175" s="22"/>
      <c r="B175" s="22"/>
      <c r="C175" s="26"/>
      <c r="D175" s="22"/>
      <c r="E175" s="27"/>
      <c r="F175" s="24"/>
      <c r="G175" s="24"/>
      <c r="H175" s="218"/>
      <c r="I175" s="218"/>
      <c r="J175" s="402"/>
      <c r="K175" s="218"/>
      <c r="DD175" s="80"/>
      <c r="DE175" s="80"/>
      <c r="DF175" s="80"/>
      <c r="DG175" s="80"/>
    </row>
    <row r="176" spans="1:111" s="25" customFormat="1" ht="12.75">
      <c r="A176" s="22"/>
      <c r="B176" s="22"/>
      <c r="C176" s="26"/>
      <c r="D176" s="22"/>
      <c r="E176" s="27"/>
      <c r="F176" s="24"/>
      <c r="G176" s="24"/>
      <c r="H176" s="218"/>
      <c r="I176" s="218"/>
      <c r="J176" s="402"/>
      <c r="K176" s="218"/>
      <c r="DD176" s="80"/>
      <c r="DE176" s="80"/>
      <c r="DF176" s="80"/>
      <c r="DG176" s="80"/>
    </row>
    <row r="177" spans="1:111" s="25" customFormat="1" ht="12.75">
      <c r="A177" s="22"/>
      <c r="B177" s="22"/>
      <c r="C177" s="26"/>
      <c r="D177" s="22"/>
      <c r="E177" s="27"/>
      <c r="F177" s="24"/>
      <c r="G177" s="24"/>
      <c r="H177" s="218"/>
      <c r="I177" s="218"/>
      <c r="J177" s="402"/>
      <c r="K177" s="218"/>
      <c r="DD177" s="80"/>
      <c r="DE177" s="80"/>
      <c r="DF177" s="80"/>
      <c r="DG177" s="80"/>
    </row>
    <row r="178" spans="1:111" s="25" customFormat="1" ht="12.75">
      <c r="A178" s="22"/>
      <c r="B178" s="22"/>
      <c r="C178" s="26"/>
      <c r="D178" s="22"/>
      <c r="E178" s="27"/>
      <c r="F178" s="24"/>
      <c r="G178" s="24"/>
      <c r="H178" s="218"/>
      <c r="I178" s="218"/>
      <c r="J178" s="402"/>
      <c r="K178" s="218"/>
      <c r="DD178" s="80"/>
      <c r="DE178" s="80"/>
      <c r="DF178" s="80"/>
      <c r="DG178" s="80"/>
    </row>
    <row r="179" spans="1:111" s="25" customFormat="1" ht="12.75">
      <c r="A179" s="22"/>
      <c r="B179" s="22"/>
      <c r="C179" s="26"/>
      <c r="D179" s="22"/>
      <c r="E179" s="27"/>
      <c r="F179" s="24"/>
      <c r="G179" s="24"/>
      <c r="H179" s="218"/>
      <c r="I179" s="218"/>
      <c r="J179" s="402"/>
      <c r="K179" s="218"/>
      <c r="DD179" s="80"/>
      <c r="DE179" s="80"/>
      <c r="DF179" s="80"/>
      <c r="DG179" s="80"/>
    </row>
    <row r="180" spans="1:111" s="25" customFormat="1" ht="12.75">
      <c r="A180" s="22"/>
      <c r="B180" s="22"/>
      <c r="C180" s="26"/>
      <c r="D180" s="22"/>
      <c r="E180" s="27"/>
      <c r="F180" s="24"/>
      <c r="G180" s="24"/>
      <c r="H180" s="218"/>
      <c r="I180" s="218"/>
      <c r="J180" s="402"/>
      <c r="K180" s="218"/>
      <c r="DD180" s="80"/>
      <c r="DE180" s="80"/>
      <c r="DF180" s="80"/>
      <c r="DG180" s="80"/>
    </row>
    <row r="181" spans="1:111" s="25" customFormat="1" ht="12.75">
      <c r="A181" s="22"/>
      <c r="B181" s="22"/>
      <c r="C181" s="26"/>
      <c r="D181" s="22"/>
      <c r="E181" s="27"/>
      <c r="F181" s="24"/>
      <c r="G181" s="24"/>
      <c r="H181" s="218"/>
      <c r="I181" s="218"/>
      <c r="J181" s="402"/>
      <c r="K181" s="218"/>
      <c r="DD181" s="80"/>
      <c r="DE181" s="80"/>
      <c r="DF181" s="80"/>
      <c r="DG181" s="80"/>
    </row>
    <row r="182" spans="1:111" s="25" customFormat="1" ht="12.75">
      <c r="A182" s="22"/>
      <c r="B182" s="22"/>
      <c r="C182" s="26"/>
      <c r="D182" s="22"/>
      <c r="E182" s="27"/>
      <c r="F182" s="24"/>
      <c r="G182" s="24"/>
      <c r="H182" s="218"/>
      <c r="I182" s="218"/>
      <c r="J182" s="402"/>
      <c r="K182" s="218"/>
      <c r="DD182" s="80"/>
      <c r="DE182" s="80"/>
      <c r="DF182" s="80"/>
      <c r="DG182" s="80"/>
    </row>
    <row r="183" spans="1:111" s="25" customFormat="1" ht="12.75">
      <c r="A183" s="22"/>
      <c r="B183" s="22"/>
      <c r="C183" s="26"/>
      <c r="D183" s="22"/>
      <c r="E183" s="27"/>
      <c r="F183" s="24"/>
      <c r="G183" s="24"/>
      <c r="H183" s="218"/>
      <c r="I183" s="218"/>
      <c r="J183" s="402"/>
      <c r="K183" s="218"/>
      <c r="DD183" s="80"/>
      <c r="DE183" s="80"/>
      <c r="DF183" s="80"/>
      <c r="DG183" s="80"/>
    </row>
    <row r="184" spans="1:111" s="25" customFormat="1" ht="12.75">
      <c r="A184" s="22"/>
      <c r="B184" s="22"/>
      <c r="C184" s="26"/>
      <c r="D184" s="22"/>
      <c r="E184" s="27"/>
      <c r="F184" s="24"/>
      <c r="G184" s="24"/>
      <c r="H184" s="218"/>
      <c r="I184" s="218"/>
      <c r="J184" s="402"/>
      <c r="K184" s="218"/>
      <c r="DD184" s="80"/>
      <c r="DE184" s="80"/>
      <c r="DF184" s="80"/>
      <c r="DG184" s="80"/>
    </row>
    <row r="185" spans="1:111" s="25" customFormat="1" ht="12.75">
      <c r="A185" s="22"/>
      <c r="B185" s="22"/>
      <c r="C185" s="26"/>
      <c r="D185" s="22"/>
      <c r="E185" s="27"/>
      <c r="F185" s="24"/>
      <c r="G185" s="24"/>
      <c r="H185" s="218"/>
      <c r="I185" s="218"/>
      <c r="J185" s="402"/>
      <c r="K185" s="218"/>
      <c r="DD185" s="80"/>
      <c r="DE185" s="80"/>
      <c r="DF185" s="80"/>
      <c r="DG185" s="80"/>
    </row>
    <row r="186" spans="1:111" s="25" customFormat="1" ht="12.75">
      <c r="A186" s="22"/>
      <c r="B186" s="22"/>
      <c r="C186" s="26"/>
      <c r="D186" s="22"/>
      <c r="E186" s="27"/>
      <c r="F186" s="24"/>
      <c r="G186" s="24"/>
      <c r="H186" s="218"/>
      <c r="I186" s="218"/>
      <c r="J186" s="402"/>
      <c r="K186" s="218"/>
      <c r="DD186" s="80"/>
      <c r="DE186" s="80"/>
      <c r="DF186" s="80"/>
      <c r="DG186" s="80"/>
    </row>
    <row r="187" spans="1:111" s="25" customFormat="1" ht="12.75">
      <c r="A187" s="22"/>
      <c r="B187" s="22"/>
      <c r="C187" s="26"/>
      <c r="D187" s="22"/>
      <c r="E187" s="27"/>
      <c r="F187" s="24"/>
      <c r="G187" s="24"/>
      <c r="H187" s="218"/>
      <c r="I187" s="218"/>
      <c r="J187" s="402"/>
      <c r="K187" s="218"/>
      <c r="DD187" s="80"/>
      <c r="DE187" s="80"/>
      <c r="DF187" s="80"/>
      <c r="DG187" s="80"/>
    </row>
    <row r="188" spans="1:111" s="25" customFormat="1" ht="12.75">
      <c r="A188" s="22"/>
      <c r="B188" s="22"/>
      <c r="C188" s="26"/>
      <c r="D188" s="22"/>
      <c r="E188" s="27"/>
      <c r="F188" s="24"/>
      <c r="G188" s="24"/>
      <c r="H188" s="218"/>
      <c r="I188" s="218"/>
      <c r="J188" s="402"/>
      <c r="K188" s="218"/>
      <c r="DD188" s="80"/>
      <c r="DE188" s="80"/>
      <c r="DF188" s="80"/>
      <c r="DG188" s="80"/>
    </row>
    <row r="189" spans="1:111" s="25" customFormat="1" ht="12.75">
      <c r="A189" s="22"/>
      <c r="B189" s="22"/>
      <c r="C189" s="26"/>
      <c r="D189" s="22"/>
      <c r="E189" s="27"/>
      <c r="F189" s="24"/>
      <c r="G189" s="24"/>
      <c r="H189" s="218"/>
      <c r="I189" s="218"/>
      <c r="J189" s="402"/>
      <c r="K189" s="218"/>
      <c r="DD189" s="80"/>
      <c r="DE189" s="80"/>
      <c r="DF189" s="80"/>
      <c r="DG189" s="80"/>
    </row>
    <row r="190" spans="1:111" s="25" customFormat="1" ht="12.75">
      <c r="A190" s="22"/>
      <c r="B190" s="22"/>
      <c r="C190" s="26"/>
      <c r="D190" s="22"/>
      <c r="E190" s="27"/>
      <c r="F190" s="24"/>
      <c r="G190" s="24"/>
      <c r="H190" s="218"/>
      <c r="I190" s="218"/>
      <c r="J190" s="402"/>
      <c r="K190" s="218"/>
      <c r="DD190" s="80"/>
      <c r="DE190" s="80"/>
      <c r="DF190" s="80"/>
      <c r="DG190" s="80"/>
    </row>
    <row r="191" spans="1:111" s="25" customFormat="1" ht="12.75">
      <c r="A191" s="22"/>
      <c r="B191" s="22"/>
      <c r="C191" s="26"/>
      <c r="D191" s="22"/>
      <c r="E191" s="27"/>
      <c r="F191" s="24"/>
      <c r="G191" s="24"/>
      <c r="H191" s="218"/>
      <c r="I191" s="218"/>
      <c r="J191" s="402"/>
      <c r="K191" s="218"/>
      <c r="DD191" s="80"/>
      <c r="DE191" s="80"/>
      <c r="DF191" s="80"/>
      <c r="DG191" s="80"/>
    </row>
    <row r="192" spans="1:111" s="25" customFormat="1" ht="12.75">
      <c r="A192" s="22"/>
      <c r="B192" s="22"/>
      <c r="C192" s="26"/>
      <c r="D192" s="22"/>
      <c r="E192" s="27"/>
      <c r="F192" s="24"/>
      <c r="G192" s="24"/>
      <c r="H192" s="218"/>
      <c r="I192" s="218"/>
      <c r="J192" s="402"/>
      <c r="K192" s="218"/>
      <c r="DD192" s="80"/>
      <c r="DE192" s="80"/>
      <c r="DF192" s="80"/>
      <c r="DG192" s="80"/>
    </row>
    <row r="193" spans="1:111" s="25" customFormat="1" ht="12.75">
      <c r="A193" s="22"/>
      <c r="B193" s="22"/>
      <c r="C193" s="26"/>
      <c r="D193" s="22"/>
      <c r="E193" s="27"/>
      <c r="F193" s="24"/>
      <c r="G193" s="24"/>
      <c r="H193" s="218"/>
      <c r="I193" s="218"/>
      <c r="J193" s="402"/>
      <c r="K193" s="218"/>
      <c r="DD193" s="80"/>
      <c r="DE193" s="80"/>
      <c r="DF193" s="80"/>
      <c r="DG193" s="80"/>
    </row>
    <row r="194" spans="1:111" s="25" customFormat="1" ht="12.75">
      <c r="A194" s="22"/>
      <c r="B194" s="22"/>
      <c r="C194" s="26"/>
      <c r="D194" s="22"/>
      <c r="E194" s="27"/>
      <c r="F194" s="24"/>
      <c r="G194" s="24"/>
      <c r="H194" s="218"/>
      <c r="I194" s="218"/>
      <c r="J194" s="402"/>
      <c r="K194" s="218"/>
      <c r="DD194" s="80"/>
      <c r="DE194" s="80"/>
      <c r="DF194" s="80"/>
      <c r="DG194" s="80"/>
    </row>
    <row r="195" spans="1:111" s="25" customFormat="1" ht="12.75">
      <c r="A195" s="22"/>
      <c r="B195" s="22"/>
      <c r="C195" s="26"/>
      <c r="D195" s="22"/>
      <c r="E195" s="27"/>
      <c r="F195" s="24"/>
      <c r="G195" s="24"/>
      <c r="H195" s="218"/>
      <c r="I195" s="218"/>
      <c r="J195" s="402"/>
      <c r="K195" s="218"/>
      <c r="DD195" s="80"/>
      <c r="DE195" s="80"/>
      <c r="DF195" s="80"/>
      <c r="DG195" s="80"/>
    </row>
    <row r="196" spans="1:111" s="25" customFormat="1" ht="12.75">
      <c r="A196" s="22"/>
      <c r="B196" s="22"/>
      <c r="C196" s="26"/>
      <c r="D196" s="22"/>
      <c r="E196" s="27"/>
      <c r="F196" s="24"/>
      <c r="G196" s="24"/>
      <c r="H196" s="218"/>
      <c r="I196" s="218"/>
      <c r="J196" s="402"/>
      <c r="K196" s="218"/>
      <c r="DD196" s="80"/>
      <c r="DE196" s="80"/>
      <c r="DF196" s="80"/>
      <c r="DG196" s="80"/>
    </row>
    <row r="197" spans="1:111" s="25" customFormat="1" ht="12.75">
      <c r="A197" s="22"/>
      <c r="B197" s="22"/>
      <c r="C197" s="26"/>
      <c r="D197" s="22"/>
      <c r="E197" s="27"/>
      <c r="F197" s="24"/>
      <c r="G197" s="24"/>
      <c r="H197" s="218"/>
      <c r="I197" s="218"/>
      <c r="J197" s="402"/>
      <c r="K197" s="218"/>
      <c r="DD197" s="80"/>
      <c r="DE197" s="80"/>
      <c r="DF197" s="80"/>
      <c r="DG197" s="80"/>
    </row>
    <row r="198" spans="1:111" s="25" customFormat="1" ht="12.75">
      <c r="A198" s="22"/>
      <c r="B198" s="22"/>
      <c r="C198" s="26"/>
      <c r="D198" s="22"/>
      <c r="E198" s="27"/>
      <c r="F198" s="24"/>
      <c r="G198" s="24"/>
      <c r="H198" s="218"/>
      <c r="I198" s="218"/>
      <c r="J198" s="402"/>
      <c r="K198" s="218"/>
      <c r="DD198" s="80"/>
      <c r="DE198" s="80"/>
      <c r="DF198" s="80"/>
      <c r="DG198" s="80"/>
    </row>
    <row r="199" spans="1:111" s="25" customFormat="1" ht="12.75">
      <c r="A199" s="22"/>
      <c r="B199" s="22"/>
      <c r="C199" s="26"/>
      <c r="D199" s="22"/>
      <c r="E199" s="27"/>
      <c r="F199" s="24"/>
      <c r="G199" s="24"/>
      <c r="H199" s="218"/>
      <c r="I199" s="218"/>
      <c r="J199" s="402"/>
      <c r="K199" s="218"/>
      <c r="DD199" s="80"/>
      <c r="DE199" s="80"/>
      <c r="DF199" s="80"/>
      <c r="DG199" s="80"/>
    </row>
    <row r="200" spans="1:111" s="25" customFormat="1" ht="12.75">
      <c r="A200" s="22"/>
      <c r="B200" s="22"/>
      <c r="C200" s="26"/>
      <c r="D200" s="22"/>
      <c r="E200" s="27"/>
      <c r="F200" s="24"/>
      <c r="G200" s="24"/>
      <c r="H200" s="218"/>
      <c r="I200" s="218"/>
      <c r="J200" s="402"/>
      <c r="K200" s="218"/>
      <c r="DD200" s="80"/>
      <c r="DE200" s="80"/>
      <c r="DF200" s="80"/>
      <c r="DG200" s="80"/>
    </row>
    <row r="201" spans="1:111" s="25" customFormat="1" ht="12.75">
      <c r="A201" s="22"/>
      <c r="B201" s="22"/>
      <c r="C201" s="26"/>
      <c r="D201" s="22"/>
      <c r="E201" s="27"/>
      <c r="F201" s="24"/>
      <c r="G201" s="24"/>
      <c r="H201" s="218"/>
      <c r="I201" s="218"/>
      <c r="J201" s="402"/>
      <c r="K201" s="218"/>
      <c r="DD201" s="80"/>
      <c r="DE201" s="80"/>
      <c r="DF201" s="80"/>
      <c r="DG201" s="80"/>
    </row>
    <row r="202" spans="1:111" s="25" customFormat="1" ht="12.75">
      <c r="A202" s="22"/>
      <c r="B202" s="22"/>
      <c r="C202" s="26"/>
      <c r="D202" s="22"/>
      <c r="E202" s="27"/>
      <c r="F202" s="24"/>
      <c r="G202" s="24"/>
      <c r="H202" s="218"/>
      <c r="I202" s="218"/>
      <c r="J202" s="402"/>
      <c r="K202" s="218"/>
      <c r="DD202" s="80"/>
      <c r="DE202" s="80"/>
      <c r="DF202" s="80"/>
      <c r="DG202" s="80"/>
    </row>
    <row r="203" spans="1:111" s="25" customFormat="1" ht="12.75">
      <c r="A203" s="22"/>
      <c r="B203" s="22"/>
      <c r="C203" s="26"/>
      <c r="D203" s="22"/>
      <c r="E203" s="27"/>
      <c r="F203" s="24"/>
      <c r="G203" s="24"/>
      <c r="H203" s="218"/>
      <c r="I203" s="218"/>
      <c r="J203" s="402"/>
      <c r="K203" s="218"/>
      <c r="DD203" s="80"/>
      <c r="DE203" s="80"/>
      <c r="DF203" s="80"/>
      <c r="DG203" s="80"/>
    </row>
    <row r="204" spans="1:111" s="25" customFormat="1" ht="12.75">
      <c r="A204" s="22"/>
      <c r="B204" s="22"/>
      <c r="C204" s="26"/>
      <c r="D204" s="22"/>
      <c r="E204" s="27"/>
      <c r="F204" s="24"/>
      <c r="G204" s="24"/>
      <c r="H204" s="218"/>
      <c r="I204" s="218"/>
      <c r="J204" s="402"/>
      <c r="K204" s="218"/>
      <c r="DD204" s="80"/>
      <c r="DE204" s="80"/>
      <c r="DF204" s="80"/>
      <c r="DG204" s="80"/>
    </row>
    <row r="205" spans="1:111" s="25" customFormat="1" ht="12.75">
      <c r="A205" s="22"/>
      <c r="B205" s="22"/>
      <c r="C205" s="26"/>
      <c r="D205" s="22"/>
      <c r="E205" s="27"/>
      <c r="F205" s="24"/>
      <c r="G205" s="24"/>
      <c r="H205" s="218"/>
      <c r="I205" s="218"/>
      <c r="J205" s="402"/>
      <c r="K205" s="218"/>
      <c r="DD205" s="80"/>
      <c r="DE205" s="80"/>
      <c r="DF205" s="80"/>
      <c r="DG205" s="80"/>
    </row>
    <row r="206" spans="1:111" s="25" customFormat="1" ht="12.75">
      <c r="A206" s="22"/>
      <c r="B206" s="22"/>
      <c r="C206" s="26"/>
      <c r="D206" s="22"/>
      <c r="E206" s="27"/>
      <c r="F206" s="24"/>
      <c r="G206" s="24"/>
      <c r="H206" s="218"/>
      <c r="I206" s="218"/>
      <c r="J206" s="402"/>
      <c r="K206" s="218"/>
      <c r="DD206" s="80"/>
      <c r="DE206" s="80"/>
      <c r="DF206" s="80"/>
      <c r="DG206" s="80"/>
    </row>
    <row r="207" spans="1:111" s="25" customFormat="1" ht="12.75">
      <c r="A207" s="22"/>
      <c r="B207" s="22"/>
      <c r="C207" s="26"/>
      <c r="D207" s="22"/>
      <c r="E207" s="27"/>
      <c r="F207" s="24"/>
      <c r="G207" s="24"/>
      <c r="H207" s="218"/>
      <c r="I207" s="218"/>
      <c r="J207" s="402"/>
      <c r="K207" s="218"/>
      <c r="DD207" s="80"/>
      <c r="DE207" s="80"/>
      <c r="DF207" s="80"/>
      <c r="DG207" s="80"/>
    </row>
    <row r="208" spans="1:111" s="25" customFormat="1" ht="12.75">
      <c r="A208" s="22"/>
      <c r="B208" s="22"/>
      <c r="C208" s="26"/>
      <c r="D208" s="22"/>
      <c r="E208" s="27"/>
      <c r="F208" s="24"/>
      <c r="G208" s="24"/>
      <c r="H208" s="218"/>
      <c r="I208" s="218"/>
      <c r="J208" s="402"/>
      <c r="K208" s="218"/>
      <c r="DD208" s="80"/>
      <c r="DE208" s="80"/>
      <c r="DF208" s="80"/>
      <c r="DG208" s="80"/>
    </row>
    <row r="209" spans="1:111" s="25" customFormat="1" ht="12.75">
      <c r="A209" s="22"/>
      <c r="B209" s="22"/>
      <c r="C209" s="26"/>
      <c r="D209" s="22"/>
      <c r="E209" s="27"/>
      <c r="F209" s="24"/>
      <c r="G209" s="24"/>
      <c r="H209" s="218"/>
      <c r="I209" s="218"/>
      <c r="J209" s="402"/>
      <c r="K209" s="218"/>
      <c r="DD209" s="80"/>
      <c r="DE209" s="80"/>
      <c r="DF209" s="80"/>
      <c r="DG209" s="80"/>
    </row>
    <row r="210" spans="1:111" s="25" customFormat="1" ht="12.75">
      <c r="A210" s="22"/>
      <c r="B210" s="22"/>
      <c r="C210" s="26"/>
      <c r="D210" s="22"/>
      <c r="E210" s="27"/>
      <c r="F210" s="24"/>
      <c r="G210" s="24"/>
      <c r="H210" s="218"/>
      <c r="I210" s="218"/>
      <c r="J210" s="402"/>
      <c r="K210" s="218"/>
      <c r="DD210" s="80"/>
      <c r="DE210" s="80"/>
      <c r="DF210" s="80"/>
      <c r="DG210" s="80"/>
    </row>
    <row r="211" spans="1:111" s="25" customFormat="1" ht="12.75">
      <c r="A211" s="22"/>
      <c r="B211" s="22"/>
      <c r="C211" s="26"/>
      <c r="D211" s="22"/>
      <c r="E211" s="27"/>
      <c r="F211" s="24"/>
      <c r="G211" s="24"/>
      <c r="H211" s="218"/>
      <c r="I211" s="218"/>
      <c r="J211" s="402"/>
      <c r="K211" s="218"/>
      <c r="DD211" s="80"/>
      <c r="DE211" s="80"/>
      <c r="DF211" s="80"/>
      <c r="DG211" s="80"/>
    </row>
    <row r="212" spans="1:111" s="25" customFormat="1" ht="12.75">
      <c r="A212" s="22"/>
      <c r="B212" s="22"/>
      <c r="C212" s="26"/>
      <c r="D212" s="22"/>
      <c r="E212" s="27"/>
      <c r="F212" s="24"/>
      <c r="G212" s="24"/>
      <c r="H212" s="218"/>
      <c r="I212" s="218"/>
      <c r="J212" s="402"/>
      <c r="K212" s="218"/>
      <c r="DD212" s="80"/>
      <c r="DE212" s="80"/>
      <c r="DF212" s="80"/>
      <c r="DG212" s="80"/>
    </row>
    <row r="213" spans="1:111" s="25" customFormat="1" ht="12.75">
      <c r="A213" s="22"/>
      <c r="B213" s="22"/>
      <c r="C213" s="26"/>
      <c r="D213" s="22"/>
      <c r="E213" s="27"/>
      <c r="F213" s="24"/>
      <c r="G213" s="24"/>
      <c r="H213" s="218"/>
      <c r="I213" s="218"/>
      <c r="J213" s="402"/>
      <c r="K213" s="218"/>
      <c r="DD213" s="80"/>
      <c r="DE213" s="80"/>
      <c r="DF213" s="80"/>
      <c r="DG213" s="80"/>
    </row>
    <row r="214" spans="1:111" s="25" customFormat="1" ht="12.75">
      <c r="A214" s="22"/>
      <c r="B214" s="22"/>
      <c r="C214" s="26"/>
      <c r="D214" s="22"/>
      <c r="E214" s="27"/>
      <c r="F214" s="24"/>
      <c r="G214" s="24"/>
      <c r="H214" s="218"/>
      <c r="I214" s="218"/>
      <c r="J214" s="402"/>
      <c r="K214" s="218"/>
      <c r="DD214" s="80"/>
      <c r="DE214" s="80"/>
      <c r="DF214" s="80"/>
      <c r="DG214" s="80"/>
    </row>
    <row r="215" spans="1:111" s="25" customFormat="1" ht="12.75">
      <c r="A215" s="22"/>
      <c r="B215" s="22"/>
      <c r="C215" s="26"/>
      <c r="D215" s="22"/>
      <c r="E215" s="27"/>
      <c r="F215" s="24"/>
      <c r="G215" s="24"/>
      <c r="H215" s="218"/>
      <c r="I215" s="218"/>
      <c r="J215" s="402"/>
      <c r="K215" s="218"/>
      <c r="DD215" s="80"/>
      <c r="DE215" s="80"/>
      <c r="DF215" s="80"/>
      <c r="DG215" s="80"/>
    </row>
    <row r="216" spans="1:111" s="25" customFormat="1" ht="12.75">
      <c r="A216" s="22"/>
      <c r="B216" s="22"/>
      <c r="C216" s="26"/>
      <c r="D216" s="22"/>
      <c r="E216" s="27"/>
      <c r="F216" s="24"/>
      <c r="G216" s="24"/>
      <c r="H216" s="218"/>
      <c r="I216" s="218"/>
      <c r="J216" s="402"/>
      <c r="K216" s="218"/>
      <c r="DD216" s="80"/>
      <c r="DE216" s="80"/>
      <c r="DF216" s="80"/>
      <c r="DG216" s="80"/>
    </row>
    <row r="217" spans="1:111" s="25" customFormat="1" ht="12.75">
      <c r="A217" s="22"/>
      <c r="B217" s="22"/>
      <c r="C217" s="26"/>
      <c r="D217" s="22"/>
      <c r="E217" s="27"/>
      <c r="F217" s="24"/>
      <c r="G217" s="24"/>
      <c r="H217" s="218"/>
      <c r="I217" s="218"/>
      <c r="J217" s="402"/>
      <c r="K217" s="218"/>
      <c r="DD217" s="80"/>
      <c r="DE217" s="80"/>
      <c r="DF217" s="80"/>
      <c r="DG217" s="80"/>
    </row>
    <row r="218" spans="1:111" s="25" customFormat="1" ht="12.75">
      <c r="A218" s="22"/>
      <c r="B218" s="22"/>
      <c r="C218" s="26"/>
      <c r="D218" s="22"/>
      <c r="E218" s="27"/>
      <c r="F218" s="24"/>
      <c r="G218" s="24"/>
      <c r="H218" s="218"/>
      <c r="I218" s="218"/>
      <c r="J218" s="402"/>
      <c r="K218" s="218"/>
      <c r="DD218" s="80"/>
      <c r="DE218" s="80"/>
      <c r="DF218" s="80"/>
      <c r="DG218" s="80"/>
    </row>
    <row r="219" spans="1:111" s="25" customFormat="1" ht="12.75">
      <c r="A219" s="22"/>
      <c r="B219" s="22"/>
      <c r="C219" s="26"/>
      <c r="D219" s="22"/>
      <c r="E219" s="27"/>
      <c r="F219" s="24"/>
      <c r="G219" s="24"/>
      <c r="H219" s="218"/>
      <c r="I219" s="218"/>
      <c r="J219" s="402"/>
      <c r="K219" s="218"/>
      <c r="DD219" s="80"/>
      <c r="DE219" s="80"/>
      <c r="DF219" s="80"/>
      <c r="DG219" s="80"/>
    </row>
    <row r="220" spans="1:111" s="25" customFormat="1" ht="12.75">
      <c r="A220" s="22"/>
      <c r="B220" s="22"/>
      <c r="C220" s="26"/>
      <c r="D220" s="22"/>
      <c r="E220" s="27"/>
      <c r="F220" s="24"/>
      <c r="G220" s="24"/>
      <c r="H220" s="218"/>
      <c r="I220" s="218"/>
      <c r="J220" s="402"/>
      <c r="K220" s="218"/>
      <c r="DD220" s="80"/>
      <c r="DE220" s="80"/>
      <c r="DF220" s="80"/>
      <c r="DG220" s="80"/>
    </row>
    <row r="221" spans="1:111" s="25" customFormat="1" ht="12.75">
      <c r="A221" s="22"/>
      <c r="B221" s="22"/>
      <c r="C221" s="26"/>
      <c r="D221" s="22"/>
      <c r="E221" s="27"/>
      <c r="F221" s="24"/>
      <c r="G221" s="24"/>
      <c r="H221" s="218"/>
      <c r="I221" s="218"/>
      <c r="J221" s="402"/>
      <c r="K221" s="218"/>
      <c r="DD221" s="80"/>
      <c r="DE221" s="80"/>
      <c r="DF221" s="80"/>
      <c r="DG221" s="80"/>
    </row>
    <row r="222" spans="1:111" s="25" customFormat="1" ht="12.75">
      <c r="A222" s="22"/>
      <c r="B222" s="22"/>
      <c r="C222" s="26"/>
      <c r="D222" s="22"/>
      <c r="E222" s="27"/>
      <c r="F222" s="24"/>
      <c r="G222" s="24"/>
      <c r="H222" s="218"/>
      <c r="I222" s="218"/>
      <c r="J222" s="402"/>
      <c r="K222" s="218"/>
      <c r="DD222" s="80"/>
      <c r="DE222" s="80"/>
      <c r="DF222" s="80"/>
      <c r="DG222" s="80"/>
    </row>
    <row r="223" spans="1:111" s="25" customFormat="1" ht="12.75">
      <c r="A223" s="22"/>
      <c r="B223" s="22"/>
      <c r="C223" s="26"/>
      <c r="D223" s="22"/>
      <c r="E223" s="27"/>
      <c r="F223" s="24"/>
      <c r="G223" s="24"/>
      <c r="H223" s="218"/>
      <c r="I223" s="218"/>
      <c r="J223" s="402"/>
      <c r="K223" s="218"/>
      <c r="DD223" s="80"/>
      <c r="DE223" s="80"/>
      <c r="DF223" s="80"/>
      <c r="DG223" s="80"/>
    </row>
    <row r="224" spans="1:111" s="25" customFormat="1" ht="12.75">
      <c r="A224" s="22"/>
      <c r="B224" s="22"/>
      <c r="C224" s="26"/>
      <c r="D224" s="22"/>
      <c r="E224" s="27"/>
      <c r="F224" s="24"/>
      <c r="G224" s="24"/>
      <c r="H224" s="218"/>
      <c r="I224" s="218"/>
      <c r="J224" s="402"/>
      <c r="K224" s="218"/>
      <c r="DD224" s="80"/>
      <c r="DE224" s="80"/>
      <c r="DF224" s="80"/>
      <c r="DG224" s="80"/>
    </row>
    <row r="225" spans="1:111" s="25" customFormat="1" ht="12.75">
      <c r="A225" s="22"/>
      <c r="B225" s="22"/>
      <c r="C225" s="26"/>
      <c r="D225" s="22"/>
      <c r="E225" s="27"/>
      <c r="F225" s="24"/>
      <c r="G225" s="24"/>
      <c r="H225" s="218"/>
      <c r="I225" s="218"/>
      <c r="J225" s="402"/>
      <c r="K225" s="218"/>
      <c r="DD225" s="80"/>
      <c r="DE225" s="80"/>
      <c r="DF225" s="80"/>
      <c r="DG225" s="80"/>
    </row>
    <row r="226" spans="1:111" s="25" customFormat="1" ht="12.75">
      <c r="A226" s="22"/>
      <c r="B226" s="22"/>
      <c r="C226" s="26"/>
      <c r="D226" s="22"/>
      <c r="E226" s="27"/>
      <c r="F226" s="24"/>
      <c r="G226" s="24"/>
      <c r="H226" s="218"/>
      <c r="I226" s="218"/>
      <c r="J226" s="402"/>
      <c r="K226" s="218"/>
      <c r="DD226" s="80"/>
      <c r="DE226" s="80"/>
      <c r="DF226" s="80"/>
      <c r="DG226" s="80"/>
    </row>
    <row r="227" spans="1:111" s="25" customFormat="1" ht="12.75">
      <c r="A227" s="22"/>
      <c r="B227" s="22"/>
      <c r="C227" s="26"/>
      <c r="D227" s="22"/>
      <c r="E227" s="27"/>
      <c r="F227" s="24"/>
      <c r="G227" s="24"/>
      <c r="H227" s="218"/>
      <c r="I227" s="218"/>
      <c r="J227" s="402"/>
      <c r="K227" s="218"/>
      <c r="DD227" s="80"/>
      <c r="DE227" s="80"/>
      <c r="DF227" s="80"/>
      <c r="DG227" s="80"/>
    </row>
    <row r="228" spans="1:111" s="25" customFormat="1" ht="12.75">
      <c r="A228" s="22"/>
      <c r="B228" s="22"/>
      <c r="C228" s="26"/>
      <c r="D228" s="22"/>
      <c r="E228" s="27"/>
      <c r="F228" s="24"/>
      <c r="G228" s="24"/>
      <c r="H228" s="218"/>
      <c r="I228" s="218"/>
      <c r="J228" s="402"/>
      <c r="K228" s="218"/>
      <c r="DD228" s="80"/>
      <c r="DE228" s="80"/>
      <c r="DF228" s="80"/>
      <c r="DG228" s="80"/>
    </row>
    <row r="229" spans="1:111" s="25" customFormat="1" ht="12.75">
      <c r="A229" s="22"/>
      <c r="B229" s="22"/>
      <c r="C229" s="26"/>
      <c r="D229" s="22"/>
      <c r="E229" s="27"/>
      <c r="F229" s="24"/>
      <c r="G229" s="24"/>
      <c r="H229" s="218"/>
      <c r="I229" s="218"/>
      <c r="J229" s="402"/>
      <c r="K229" s="218"/>
      <c r="DD229" s="80"/>
      <c r="DE229" s="80"/>
      <c r="DF229" s="80"/>
      <c r="DG229" s="80"/>
    </row>
    <row r="230" spans="1:111" s="25" customFormat="1" ht="12.75">
      <c r="A230" s="22"/>
      <c r="B230" s="22"/>
      <c r="C230" s="26"/>
      <c r="D230" s="22"/>
      <c r="E230" s="27"/>
      <c r="F230" s="24"/>
      <c r="G230" s="24"/>
      <c r="H230" s="218"/>
      <c r="I230" s="218"/>
      <c r="J230" s="402"/>
      <c r="K230" s="218"/>
      <c r="DD230" s="80"/>
      <c r="DE230" s="80"/>
      <c r="DF230" s="80"/>
      <c r="DG230" s="80"/>
    </row>
    <row r="231" spans="1:111" s="25" customFormat="1" ht="12.75">
      <c r="A231" s="22"/>
      <c r="B231" s="22"/>
      <c r="C231" s="26"/>
      <c r="D231" s="22"/>
      <c r="E231" s="27"/>
      <c r="F231" s="24"/>
      <c r="G231" s="24"/>
      <c r="H231" s="218"/>
      <c r="I231" s="218"/>
      <c r="J231" s="402"/>
      <c r="K231" s="218"/>
      <c r="DD231" s="80"/>
      <c r="DE231" s="80"/>
      <c r="DF231" s="80"/>
      <c r="DG231" s="80"/>
    </row>
    <row r="232" spans="1:111" s="25" customFormat="1" ht="12.75">
      <c r="A232" s="22"/>
      <c r="B232" s="22"/>
      <c r="C232" s="26"/>
      <c r="D232" s="22"/>
      <c r="E232" s="27"/>
      <c r="F232" s="24"/>
      <c r="G232" s="24"/>
      <c r="H232" s="218"/>
      <c r="I232" s="218"/>
      <c r="J232" s="402"/>
      <c r="K232" s="218"/>
      <c r="DD232" s="80"/>
      <c r="DE232" s="80"/>
      <c r="DF232" s="80"/>
      <c r="DG232" s="80"/>
    </row>
    <row r="233" spans="1:111" s="25" customFormat="1" ht="12.75">
      <c r="A233" s="22"/>
      <c r="B233" s="22"/>
      <c r="C233" s="26"/>
      <c r="D233" s="22"/>
      <c r="E233" s="27"/>
      <c r="F233" s="24"/>
      <c r="G233" s="24"/>
      <c r="H233" s="218"/>
      <c r="I233" s="218"/>
      <c r="J233" s="402"/>
      <c r="K233" s="218"/>
      <c r="DD233" s="80"/>
      <c r="DE233" s="80"/>
      <c r="DF233" s="80"/>
      <c r="DG233" s="80"/>
    </row>
    <row r="234" spans="1:111" s="25" customFormat="1" ht="12.75">
      <c r="A234" s="22"/>
      <c r="B234" s="22"/>
      <c r="C234" s="26"/>
      <c r="D234" s="22"/>
      <c r="E234" s="27"/>
      <c r="F234" s="24"/>
      <c r="G234" s="24"/>
      <c r="H234" s="218"/>
      <c r="I234" s="218"/>
      <c r="J234" s="402"/>
      <c r="K234" s="218"/>
      <c r="DD234" s="80"/>
      <c r="DE234" s="80"/>
      <c r="DF234" s="80"/>
      <c r="DG234" s="80"/>
    </row>
    <row r="235" spans="1:111" s="25" customFormat="1" ht="12.75">
      <c r="A235" s="22"/>
      <c r="B235" s="22"/>
      <c r="C235" s="26"/>
      <c r="D235" s="22"/>
      <c r="E235" s="27"/>
      <c r="F235" s="24"/>
      <c r="G235" s="24"/>
      <c r="H235" s="218"/>
      <c r="I235" s="218"/>
      <c r="J235" s="402"/>
      <c r="K235" s="218"/>
      <c r="DD235" s="80"/>
      <c r="DE235" s="80"/>
      <c r="DF235" s="80"/>
      <c r="DG235" s="80"/>
    </row>
    <row r="236" spans="1:111" s="25" customFormat="1" ht="12.75">
      <c r="A236" s="22"/>
      <c r="B236" s="22"/>
      <c r="C236" s="26"/>
      <c r="D236" s="22"/>
      <c r="E236" s="27"/>
      <c r="F236" s="24"/>
      <c r="G236" s="24"/>
      <c r="H236" s="218"/>
      <c r="I236" s="218"/>
      <c r="J236" s="402"/>
      <c r="K236" s="218"/>
      <c r="DD236" s="80"/>
      <c r="DE236" s="80"/>
      <c r="DF236" s="80"/>
      <c r="DG236" s="80"/>
    </row>
    <row r="237" spans="1:111" s="25" customFormat="1" ht="12.75">
      <c r="A237" s="22"/>
      <c r="B237" s="22"/>
      <c r="C237" s="26"/>
      <c r="D237" s="22"/>
      <c r="E237" s="27"/>
      <c r="F237" s="24"/>
      <c r="G237" s="24"/>
      <c r="H237" s="218"/>
      <c r="I237" s="218"/>
      <c r="J237" s="402"/>
      <c r="K237" s="218"/>
      <c r="DD237" s="80"/>
      <c r="DE237" s="80"/>
      <c r="DF237" s="80"/>
      <c r="DG237" s="80"/>
    </row>
    <row r="238" spans="1:111" s="25" customFormat="1" ht="12.75">
      <c r="A238" s="22"/>
      <c r="B238" s="22"/>
      <c r="C238" s="26"/>
      <c r="D238" s="22"/>
      <c r="E238" s="27"/>
      <c r="F238" s="24"/>
      <c r="G238" s="24"/>
      <c r="H238" s="218"/>
      <c r="I238" s="218"/>
      <c r="J238" s="402"/>
      <c r="K238" s="218"/>
      <c r="DD238" s="80"/>
      <c r="DE238" s="80"/>
      <c r="DF238" s="80"/>
      <c r="DG238" s="80"/>
    </row>
    <row r="239" spans="1:111" s="25" customFormat="1" ht="12.75">
      <c r="A239" s="22"/>
      <c r="B239" s="22"/>
      <c r="C239" s="26"/>
      <c r="D239" s="22"/>
      <c r="E239" s="27"/>
      <c r="F239" s="24"/>
      <c r="G239" s="24"/>
      <c r="H239" s="218"/>
      <c r="I239" s="218"/>
      <c r="J239" s="402"/>
      <c r="K239" s="218"/>
      <c r="DD239" s="80"/>
      <c r="DE239" s="80"/>
      <c r="DF239" s="80"/>
      <c r="DG239" s="80"/>
    </row>
    <row r="240" spans="1:111" s="25" customFormat="1" ht="12.75">
      <c r="A240" s="22"/>
      <c r="B240" s="22"/>
      <c r="C240" s="26"/>
      <c r="D240" s="22"/>
      <c r="E240" s="27"/>
      <c r="F240" s="24"/>
      <c r="G240" s="24"/>
      <c r="H240" s="218"/>
      <c r="I240" s="218"/>
      <c r="J240" s="402"/>
      <c r="K240" s="218"/>
      <c r="DD240" s="80"/>
      <c r="DE240" s="80"/>
      <c r="DF240" s="80"/>
      <c r="DG240" s="80"/>
    </row>
    <row r="241" spans="1:111" s="25" customFormat="1" ht="12.75">
      <c r="A241" s="22"/>
      <c r="B241" s="22"/>
      <c r="C241" s="26"/>
      <c r="D241" s="22"/>
      <c r="E241" s="27"/>
      <c r="F241" s="24"/>
      <c r="G241" s="24"/>
      <c r="H241" s="218"/>
      <c r="I241" s="218"/>
      <c r="J241" s="402"/>
      <c r="K241" s="218"/>
      <c r="DD241" s="80"/>
      <c r="DE241" s="80"/>
      <c r="DF241" s="80"/>
      <c r="DG241" s="80"/>
    </row>
    <row r="242" spans="1:111" s="25" customFormat="1" ht="12.75">
      <c r="A242" s="22"/>
      <c r="B242" s="22"/>
      <c r="C242" s="26"/>
      <c r="D242" s="22"/>
      <c r="E242" s="27"/>
      <c r="F242" s="24"/>
      <c r="G242" s="24"/>
      <c r="H242" s="218"/>
      <c r="I242" s="218"/>
      <c r="J242" s="402"/>
      <c r="K242" s="218"/>
      <c r="DD242" s="80"/>
      <c r="DE242" s="80"/>
      <c r="DF242" s="80"/>
      <c r="DG242" s="80"/>
    </row>
    <row r="243" spans="1:111" s="25" customFormat="1" ht="12.75">
      <c r="A243" s="22"/>
      <c r="B243" s="22"/>
      <c r="C243" s="26"/>
      <c r="D243" s="22"/>
      <c r="E243" s="27"/>
      <c r="F243" s="24"/>
      <c r="G243" s="24"/>
      <c r="H243" s="218"/>
      <c r="I243" s="218"/>
      <c r="J243" s="402"/>
      <c r="K243" s="218"/>
      <c r="DD243" s="80"/>
      <c r="DE243" s="80"/>
      <c r="DF243" s="80"/>
      <c r="DG243" s="80"/>
    </row>
    <row r="244" spans="1:111" s="25" customFormat="1" ht="12.75">
      <c r="A244" s="22"/>
      <c r="B244" s="22"/>
      <c r="C244" s="26"/>
      <c r="D244" s="22"/>
      <c r="E244" s="27"/>
      <c r="F244" s="24"/>
      <c r="G244" s="24"/>
      <c r="H244" s="218"/>
      <c r="I244" s="218"/>
      <c r="J244" s="402"/>
      <c r="K244" s="218"/>
      <c r="DD244" s="80"/>
      <c r="DE244" s="80"/>
      <c r="DF244" s="80"/>
      <c r="DG244" s="80"/>
    </row>
    <row r="245" spans="1:111" s="25" customFormat="1" ht="12.75">
      <c r="A245" s="22"/>
      <c r="B245" s="22"/>
      <c r="C245" s="26"/>
      <c r="D245" s="22"/>
      <c r="E245" s="27"/>
      <c r="F245" s="24"/>
      <c r="G245" s="24"/>
      <c r="H245" s="218"/>
      <c r="I245" s="218"/>
      <c r="J245" s="402"/>
      <c r="K245" s="218"/>
      <c r="DD245" s="80"/>
      <c r="DE245" s="80"/>
      <c r="DF245" s="80"/>
      <c r="DG245" s="80"/>
    </row>
    <row r="246" spans="1:111" s="25" customFormat="1" ht="12.75">
      <c r="A246" s="22"/>
      <c r="B246" s="22"/>
      <c r="C246" s="26"/>
      <c r="D246" s="22"/>
      <c r="E246" s="27"/>
      <c r="F246" s="24"/>
      <c r="G246" s="24"/>
      <c r="H246" s="218"/>
      <c r="I246" s="218"/>
      <c r="J246" s="402"/>
      <c r="K246" s="218"/>
      <c r="DD246" s="80"/>
      <c r="DE246" s="80"/>
      <c r="DF246" s="80"/>
      <c r="DG246" s="80"/>
    </row>
    <row r="247" spans="1:111" s="25" customFormat="1" ht="12.75">
      <c r="A247" s="22"/>
      <c r="B247" s="22"/>
      <c r="C247" s="26"/>
      <c r="D247" s="22"/>
      <c r="E247" s="27"/>
      <c r="F247" s="24"/>
      <c r="G247" s="24"/>
      <c r="H247" s="218"/>
      <c r="I247" s="218"/>
      <c r="J247" s="402"/>
      <c r="K247" s="218"/>
      <c r="DD247" s="80"/>
      <c r="DE247" s="80"/>
      <c r="DF247" s="80"/>
      <c r="DG247" s="80"/>
    </row>
    <row r="248" spans="1:111" s="25" customFormat="1" ht="12.75">
      <c r="A248" s="22"/>
      <c r="B248" s="22"/>
      <c r="C248" s="26"/>
      <c r="D248" s="22"/>
      <c r="E248" s="27"/>
      <c r="F248" s="24"/>
      <c r="G248" s="24"/>
      <c r="H248" s="218"/>
      <c r="I248" s="218"/>
      <c r="J248" s="402"/>
      <c r="K248" s="218"/>
      <c r="DD248" s="80"/>
      <c r="DE248" s="80"/>
      <c r="DF248" s="80"/>
      <c r="DG248" s="80"/>
    </row>
    <row r="249" spans="1:111" s="25" customFormat="1" ht="12.75">
      <c r="A249" s="22"/>
      <c r="B249" s="22"/>
      <c r="C249" s="26"/>
      <c r="D249" s="22"/>
      <c r="E249" s="27"/>
      <c r="F249" s="24"/>
      <c r="G249" s="24"/>
      <c r="H249" s="218"/>
      <c r="I249" s="218"/>
      <c r="J249" s="402"/>
      <c r="K249" s="218"/>
      <c r="DD249" s="80"/>
      <c r="DE249" s="80"/>
      <c r="DF249" s="80"/>
      <c r="DG249" s="80"/>
    </row>
    <row r="250" spans="1:111" s="25" customFormat="1" ht="12.75">
      <c r="A250" s="22"/>
      <c r="B250" s="22"/>
      <c r="C250" s="26"/>
      <c r="D250" s="22"/>
      <c r="E250" s="27"/>
      <c r="F250" s="24"/>
      <c r="G250" s="24"/>
      <c r="H250" s="218"/>
      <c r="I250" s="218"/>
      <c r="J250" s="402"/>
      <c r="K250" s="218"/>
      <c r="DD250" s="80"/>
      <c r="DE250" s="80"/>
      <c r="DF250" s="80"/>
      <c r="DG250" s="80"/>
    </row>
    <row r="251" spans="1:111" s="25" customFormat="1" ht="12.75">
      <c r="A251" s="22"/>
      <c r="B251" s="22"/>
      <c r="C251" s="26"/>
      <c r="D251" s="22"/>
      <c r="E251" s="27"/>
      <c r="F251" s="24"/>
      <c r="G251" s="24"/>
      <c r="H251" s="218"/>
      <c r="I251" s="218"/>
      <c r="J251" s="402"/>
      <c r="K251" s="218"/>
      <c r="DD251" s="80"/>
      <c r="DE251" s="80"/>
      <c r="DF251" s="80"/>
      <c r="DG251" s="80"/>
    </row>
    <row r="252" spans="1:111" s="25" customFormat="1" ht="12.75">
      <c r="A252" s="22"/>
      <c r="B252" s="22"/>
      <c r="C252" s="26"/>
      <c r="D252" s="22"/>
      <c r="E252" s="27"/>
      <c r="F252" s="24"/>
      <c r="G252" s="24"/>
      <c r="H252" s="218"/>
      <c r="I252" s="218"/>
      <c r="J252" s="402"/>
      <c r="K252" s="218"/>
      <c r="DD252" s="80"/>
      <c r="DE252" s="80"/>
      <c r="DF252" s="80"/>
      <c r="DG252" s="80"/>
    </row>
    <row r="253" spans="1:111" s="25" customFormat="1" ht="12.75">
      <c r="A253" s="22"/>
      <c r="B253" s="22"/>
      <c r="C253" s="26"/>
      <c r="D253" s="22"/>
      <c r="E253" s="27"/>
      <c r="F253" s="24"/>
      <c r="G253" s="24"/>
      <c r="H253" s="218"/>
      <c r="I253" s="218"/>
      <c r="J253" s="402"/>
      <c r="K253" s="218"/>
      <c r="DD253" s="80"/>
      <c r="DE253" s="80"/>
      <c r="DF253" s="80"/>
      <c r="DG253" s="80"/>
    </row>
    <row r="254" spans="1:111" s="25" customFormat="1" ht="12.75">
      <c r="A254" s="22"/>
      <c r="B254" s="22"/>
      <c r="C254" s="26"/>
      <c r="D254" s="22"/>
      <c r="E254" s="27"/>
      <c r="F254" s="24"/>
      <c r="G254" s="24"/>
      <c r="H254" s="218"/>
      <c r="I254" s="218"/>
      <c r="J254" s="402"/>
      <c r="K254" s="218"/>
      <c r="DD254" s="80"/>
      <c r="DE254" s="80"/>
      <c r="DF254" s="80"/>
      <c r="DG254" s="80"/>
    </row>
    <row r="255" spans="1:111" s="25" customFormat="1" ht="12.75">
      <c r="A255" s="22"/>
      <c r="B255" s="22"/>
      <c r="C255" s="26"/>
      <c r="D255" s="22"/>
      <c r="E255" s="27"/>
      <c r="F255" s="24"/>
      <c r="G255" s="24"/>
      <c r="H255" s="218"/>
      <c r="I255" s="218"/>
      <c r="J255" s="402"/>
      <c r="K255" s="218"/>
      <c r="DD255" s="80"/>
      <c r="DE255" s="80"/>
      <c r="DF255" s="80"/>
      <c r="DG255" s="80"/>
    </row>
    <row r="256" spans="1:111" s="25" customFormat="1" ht="12.75">
      <c r="A256" s="22"/>
      <c r="B256" s="22"/>
      <c r="C256" s="26"/>
      <c r="D256" s="22"/>
      <c r="E256" s="27"/>
      <c r="F256" s="24"/>
      <c r="G256" s="24"/>
      <c r="H256" s="218"/>
      <c r="I256" s="218"/>
      <c r="J256" s="402"/>
      <c r="K256" s="218"/>
      <c r="DD256" s="80"/>
      <c r="DE256" s="80"/>
      <c r="DF256" s="80"/>
      <c r="DG256" s="80"/>
    </row>
    <row r="257" spans="1:111" s="25" customFormat="1" ht="12.75">
      <c r="A257" s="22"/>
      <c r="B257" s="22"/>
      <c r="C257" s="26"/>
      <c r="D257" s="22"/>
      <c r="E257" s="27"/>
      <c r="F257" s="24"/>
      <c r="G257" s="24"/>
      <c r="H257" s="218"/>
      <c r="I257" s="218"/>
      <c r="J257" s="402"/>
      <c r="K257" s="218"/>
      <c r="DD257" s="80"/>
      <c r="DE257" s="80"/>
      <c r="DF257" s="80"/>
      <c r="DG257" s="80"/>
    </row>
    <row r="258" spans="1:111" s="25" customFormat="1" ht="12.75">
      <c r="A258" s="22"/>
      <c r="B258" s="22"/>
      <c r="C258" s="26"/>
      <c r="D258" s="22"/>
      <c r="E258" s="27"/>
      <c r="F258" s="24"/>
      <c r="G258" s="24"/>
      <c r="H258" s="218"/>
      <c r="I258" s="218"/>
      <c r="J258" s="402"/>
      <c r="K258" s="218"/>
      <c r="DD258" s="80"/>
      <c r="DE258" s="80"/>
      <c r="DF258" s="80"/>
      <c r="DG258" s="80"/>
    </row>
    <row r="259" spans="1:111" s="25" customFormat="1" ht="12.75">
      <c r="A259" s="22"/>
      <c r="B259" s="22"/>
      <c r="C259" s="26"/>
      <c r="D259" s="22"/>
      <c r="E259" s="27"/>
      <c r="F259" s="24"/>
      <c r="G259" s="24"/>
      <c r="H259" s="218"/>
      <c r="I259" s="218"/>
      <c r="J259" s="402"/>
      <c r="K259" s="218"/>
      <c r="DD259" s="80"/>
      <c r="DE259" s="80"/>
      <c r="DF259" s="80"/>
      <c r="DG259" s="80"/>
    </row>
    <row r="260" spans="1:111" s="25" customFormat="1" ht="12.75">
      <c r="A260" s="22"/>
      <c r="B260" s="22"/>
      <c r="C260" s="26"/>
      <c r="D260" s="22"/>
      <c r="E260" s="27"/>
      <c r="F260" s="24"/>
      <c r="G260" s="24"/>
      <c r="H260" s="218"/>
      <c r="I260" s="218"/>
      <c r="J260" s="402"/>
      <c r="K260" s="218"/>
      <c r="DD260" s="80"/>
      <c r="DE260" s="80"/>
      <c r="DF260" s="80"/>
      <c r="DG260" s="80"/>
    </row>
    <row r="261" spans="1:111" s="25" customFormat="1" ht="12.75">
      <c r="A261" s="22"/>
      <c r="B261" s="22"/>
      <c r="C261" s="26"/>
      <c r="D261" s="22"/>
      <c r="E261" s="27"/>
      <c r="F261" s="24"/>
      <c r="G261" s="24"/>
      <c r="H261" s="218"/>
      <c r="I261" s="218"/>
      <c r="J261" s="402"/>
      <c r="K261" s="218"/>
      <c r="DD261" s="80"/>
      <c r="DE261" s="80"/>
      <c r="DF261" s="80"/>
      <c r="DG261" s="80"/>
    </row>
    <row r="262" spans="1:111" s="25" customFormat="1" ht="12.75">
      <c r="A262" s="22"/>
      <c r="B262" s="22"/>
      <c r="C262" s="26"/>
      <c r="D262" s="22"/>
      <c r="E262" s="27"/>
      <c r="F262" s="24"/>
      <c r="G262" s="24"/>
      <c r="H262" s="218"/>
      <c r="I262" s="218"/>
      <c r="J262" s="402"/>
      <c r="K262" s="218"/>
      <c r="DD262" s="80"/>
      <c r="DE262" s="80"/>
      <c r="DF262" s="80"/>
      <c r="DG262" s="80"/>
    </row>
    <row r="263" spans="1:111" s="25" customFormat="1" ht="12.75">
      <c r="A263" s="22"/>
      <c r="B263" s="22"/>
      <c r="C263" s="26"/>
      <c r="D263" s="22"/>
      <c r="E263" s="27"/>
      <c r="F263" s="24"/>
      <c r="G263" s="24"/>
      <c r="H263" s="218"/>
      <c r="I263" s="218"/>
      <c r="J263" s="402"/>
      <c r="K263" s="218"/>
      <c r="DD263" s="80"/>
      <c r="DE263" s="80"/>
      <c r="DF263" s="80"/>
      <c r="DG263" s="80"/>
    </row>
    <row r="264" spans="1:111" s="25" customFormat="1" ht="12.75">
      <c r="A264" s="22"/>
      <c r="B264" s="22"/>
      <c r="C264" s="26"/>
      <c r="D264" s="22"/>
      <c r="E264" s="27"/>
      <c r="F264" s="24"/>
      <c r="G264" s="24"/>
      <c r="H264" s="218"/>
      <c r="I264" s="218"/>
      <c r="J264" s="402"/>
      <c r="K264" s="218"/>
      <c r="DD264" s="80"/>
      <c r="DE264" s="80"/>
      <c r="DF264" s="80"/>
      <c r="DG264" s="80"/>
    </row>
    <row r="265" spans="1:111" s="25" customFormat="1" ht="12.75">
      <c r="A265" s="22"/>
      <c r="B265" s="22"/>
      <c r="C265" s="26"/>
      <c r="D265" s="22"/>
      <c r="E265" s="27"/>
      <c r="F265" s="24"/>
      <c r="G265" s="24"/>
      <c r="H265" s="218"/>
      <c r="I265" s="218"/>
      <c r="J265" s="402"/>
      <c r="K265" s="218"/>
      <c r="DD265" s="80"/>
      <c r="DE265" s="80"/>
      <c r="DF265" s="80"/>
      <c r="DG265" s="80"/>
    </row>
    <row r="266" spans="1:111" s="25" customFormat="1" ht="12.75">
      <c r="A266" s="22"/>
      <c r="B266" s="22"/>
      <c r="C266" s="26"/>
      <c r="D266" s="22"/>
      <c r="E266" s="27"/>
      <c r="F266" s="24"/>
      <c r="G266" s="24"/>
      <c r="H266" s="218"/>
      <c r="I266" s="218"/>
      <c r="J266" s="402"/>
      <c r="K266" s="218"/>
      <c r="DD266" s="80"/>
      <c r="DE266" s="80"/>
      <c r="DF266" s="80"/>
      <c r="DG266" s="80"/>
    </row>
    <row r="267" spans="1:111" s="25" customFormat="1" ht="12.75">
      <c r="A267" s="22"/>
      <c r="B267" s="22"/>
      <c r="C267" s="26"/>
      <c r="D267" s="22"/>
      <c r="E267" s="27"/>
      <c r="F267" s="24"/>
      <c r="G267" s="24"/>
      <c r="H267" s="218"/>
      <c r="I267" s="218"/>
      <c r="J267" s="402"/>
      <c r="K267" s="218"/>
      <c r="DD267" s="80"/>
      <c r="DE267" s="80"/>
      <c r="DF267" s="80"/>
      <c r="DG267" s="80"/>
    </row>
    <row r="268" spans="1:111" s="25" customFormat="1" ht="12.75">
      <c r="A268" s="22"/>
      <c r="B268" s="22"/>
      <c r="C268" s="26"/>
      <c r="D268" s="22"/>
      <c r="E268" s="27"/>
      <c r="F268" s="24"/>
      <c r="G268" s="24"/>
      <c r="H268" s="218"/>
      <c r="I268" s="218"/>
      <c r="J268" s="402"/>
      <c r="K268" s="218"/>
      <c r="DD268" s="80"/>
      <c r="DE268" s="80"/>
      <c r="DF268" s="80"/>
      <c r="DG268" s="80"/>
    </row>
    <row r="269" spans="1:111" s="25" customFormat="1" ht="12.75">
      <c r="A269" s="22"/>
      <c r="B269" s="22"/>
      <c r="C269" s="26"/>
      <c r="D269" s="22"/>
      <c r="E269" s="27"/>
      <c r="F269" s="24"/>
      <c r="G269" s="24"/>
      <c r="H269" s="218"/>
      <c r="I269" s="218"/>
      <c r="J269" s="402"/>
      <c r="K269" s="218"/>
      <c r="DD269" s="80"/>
      <c r="DE269" s="80"/>
      <c r="DF269" s="80"/>
      <c r="DG269" s="80"/>
    </row>
    <row r="270" spans="1:111" s="25" customFormat="1" ht="12.75">
      <c r="A270" s="22"/>
      <c r="B270" s="22"/>
      <c r="C270" s="26"/>
      <c r="D270" s="22"/>
      <c r="E270" s="27"/>
      <c r="F270" s="24"/>
      <c r="G270" s="24"/>
      <c r="H270" s="218"/>
      <c r="I270" s="218"/>
      <c r="J270" s="402"/>
      <c r="K270" s="218"/>
      <c r="DD270" s="80"/>
      <c r="DE270" s="80"/>
      <c r="DF270" s="80"/>
      <c r="DG270" s="80"/>
    </row>
    <row r="271" spans="1:111" s="25" customFormat="1" ht="12.75">
      <c r="A271" s="22"/>
      <c r="B271" s="22"/>
      <c r="C271" s="26"/>
      <c r="D271" s="22"/>
      <c r="E271" s="27"/>
      <c r="F271" s="24"/>
      <c r="G271" s="24"/>
      <c r="H271" s="218"/>
      <c r="I271" s="218"/>
      <c r="J271" s="402"/>
      <c r="K271" s="218"/>
      <c r="DD271" s="80"/>
      <c r="DE271" s="80"/>
      <c r="DF271" s="80"/>
      <c r="DG271" s="80"/>
    </row>
    <row r="272" spans="1:111" s="25" customFormat="1" ht="12.75">
      <c r="A272" s="22"/>
      <c r="B272" s="22"/>
      <c r="C272" s="26"/>
      <c r="D272" s="22"/>
      <c r="E272" s="27"/>
      <c r="F272" s="24"/>
      <c r="G272" s="24"/>
      <c r="H272" s="218"/>
      <c r="I272" s="218"/>
      <c r="J272" s="402"/>
      <c r="K272" s="218"/>
      <c r="DD272" s="80"/>
      <c r="DE272" s="80"/>
      <c r="DF272" s="80"/>
      <c r="DG272" s="80"/>
    </row>
    <row r="273" spans="1:111" s="25" customFormat="1" ht="12.75">
      <c r="A273" s="22"/>
      <c r="B273" s="22"/>
      <c r="C273" s="26"/>
      <c r="D273" s="22"/>
      <c r="E273" s="27"/>
      <c r="F273" s="24"/>
      <c r="G273" s="24"/>
      <c r="H273" s="218"/>
      <c r="I273" s="218"/>
      <c r="J273" s="402"/>
      <c r="K273" s="218"/>
      <c r="DD273" s="80"/>
      <c r="DE273" s="80"/>
      <c r="DF273" s="80"/>
      <c r="DG273" s="80"/>
    </row>
    <row r="274" spans="1:111" s="25" customFormat="1" ht="12.75">
      <c r="A274" s="22"/>
      <c r="B274" s="22"/>
      <c r="C274" s="26"/>
      <c r="D274" s="22"/>
      <c r="E274" s="27"/>
      <c r="F274" s="24"/>
      <c r="G274" s="24"/>
      <c r="H274" s="218"/>
      <c r="I274" s="218"/>
      <c r="J274" s="402"/>
      <c r="K274" s="218"/>
      <c r="DD274" s="80"/>
      <c r="DE274" s="80"/>
      <c r="DF274" s="80"/>
      <c r="DG274" s="80"/>
    </row>
    <row r="275" spans="1:111" s="25" customFormat="1" ht="12.75">
      <c r="A275" s="22"/>
      <c r="B275" s="22"/>
      <c r="C275" s="26"/>
      <c r="D275" s="22"/>
      <c r="E275" s="27"/>
      <c r="F275" s="24"/>
      <c r="G275" s="24"/>
      <c r="H275" s="218"/>
      <c r="I275" s="218"/>
      <c r="J275" s="402"/>
      <c r="K275" s="218"/>
      <c r="DD275" s="80"/>
      <c r="DE275" s="80"/>
      <c r="DF275" s="80"/>
      <c r="DG275" s="80"/>
    </row>
    <row r="276" spans="1:111" s="25" customFormat="1" ht="12.75">
      <c r="A276" s="22"/>
      <c r="B276" s="22"/>
      <c r="C276" s="26"/>
      <c r="D276" s="22"/>
      <c r="E276" s="27"/>
      <c r="F276" s="24"/>
      <c r="G276" s="24"/>
      <c r="H276" s="218"/>
      <c r="I276" s="218"/>
      <c r="J276" s="402"/>
      <c r="K276" s="218"/>
      <c r="DD276" s="80"/>
      <c r="DE276" s="80"/>
      <c r="DF276" s="80"/>
      <c r="DG276" s="80"/>
    </row>
    <row r="277" spans="1:111" s="25" customFormat="1" ht="12.75">
      <c r="A277" s="22"/>
      <c r="B277" s="22"/>
      <c r="C277" s="26"/>
      <c r="D277" s="22"/>
      <c r="E277" s="27"/>
      <c r="F277" s="24"/>
      <c r="G277" s="24"/>
      <c r="H277" s="218"/>
      <c r="I277" s="218"/>
      <c r="J277" s="402"/>
      <c r="K277" s="218"/>
      <c r="DD277" s="80"/>
      <c r="DE277" s="80"/>
      <c r="DF277" s="80"/>
      <c r="DG277" s="80"/>
    </row>
    <row r="278" spans="1:111" s="25" customFormat="1" ht="12.75">
      <c r="A278" s="22"/>
      <c r="B278" s="22"/>
      <c r="C278" s="26"/>
      <c r="D278" s="22"/>
      <c r="E278" s="27"/>
      <c r="F278" s="24"/>
      <c r="G278" s="24"/>
      <c r="H278" s="218"/>
      <c r="I278" s="218"/>
      <c r="J278" s="402"/>
      <c r="K278" s="218"/>
      <c r="DD278" s="80"/>
      <c r="DE278" s="80"/>
      <c r="DF278" s="80"/>
      <c r="DG278" s="80"/>
    </row>
    <row r="279" spans="1:111" s="25" customFormat="1" ht="12.75">
      <c r="A279" s="22"/>
      <c r="B279" s="22"/>
      <c r="C279" s="26"/>
      <c r="D279" s="22"/>
      <c r="E279" s="27"/>
      <c r="F279" s="24"/>
      <c r="G279" s="24"/>
      <c r="H279" s="218"/>
      <c r="I279" s="218"/>
      <c r="J279" s="402"/>
      <c r="K279" s="218"/>
      <c r="DD279" s="80"/>
      <c r="DE279" s="80"/>
      <c r="DF279" s="80"/>
      <c r="DG279" s="80"/>
    </row>
    <row r="280" spans="1:111" s="25" customFormat="1" ht="12.75">
      <c r="A280" s="22"/>
      <c r="B280" s="22"/>
      <c r="C280" s="26"/>
      <c r="D280" s="22"/>
      <c r="E280" s="27"/>
      <c r="F280" s="24"/>
      <c r="G280" s="24"/>
      <c r="H280" s="218"/>
      <c r="I280" s="218"/>
      <c r="J280" s="402"/>
      <c r="K280" s="218"/>
      <c r="DD280" s="80"/>
      <c r="DE280" s="80"/>
      <c r="DF280" s="80"/>
      <c r="DG280" s="80"/>
    </row>
    <row r="281" spans="1:111" s="25" customFormat="1" ht="12.75">
      <c r="A281" s="22"/>
      <c r="B281" s="22"/>
      <c r="C281" s="26"/>
      <c r="D281" s="22"/>
      <c r="E281" s="27"/>
      <c r="F281" s="24"/>
      <c r="G281" s="24"/>
      <c r="H281" s="218"/>
      <c r="I281" s="218"/>
      <c r="J281" s="402"/>
      <c r="K281" s="218"/>
      <c r="DD281" s="80"/>
      <c r="DE281" s="80"/>
      <c r="DF281" s="80"/>
      <c r="DG281" s="80"/>
    </row>
    <row r="282" spans="1:111" s="25" customFormat="1" ht="12.75">
      <c r="A282" s="22"/>
      <c r="B282" s="22"/>
      <c r="C282" s="26"/>
      <c r="D282" s="22"/>
      <c r="E282" s="27"/>
      <c r="F282" s="24"/>
      <c r="G282" s="24"/>
      <c r="H282" s="218"/>
      <c r="I282" s="218"/>
      <c r="J282" s="402"/>
      <c r="K282" s="218"/>
      <c r="DD282" s="80"/>
      <c r="DE282" s="80"/>
      <c r="DF282" s="80"/>
      <c r="DG282" s="80"/>
    </row>
    <row r="283" spans="1:111" s="25" customFormat="1" ht="12.75">
      <c r="A283" s="22"/>
      <c r="B283" s="22"/>
      <c r="C283" s="26"/>
      <c r="D283" s="22"/>
      <c r="E283" s="27"/>
      <c r="F283" s="24"/>
      <c r="G283" s="24"/>
      <c r="H283" s="218"/>
      <c r="I283" s="218"/>
      <c r="J283" s="402"/>
      <c r="K283" s="218"/>
      <c r="DD283" s="80"/>
      <c r="DE283" s="80"/>
      <c r="DF283" s="80"/>
      <c r="DG283" s="80"/>
    </row>
    <row r="284" spans="1:111" s="25" customFormat="1" ht="12.75">
      <c r="A284" s="22"/>
      <c r="B284" s="22"/>
      <c r="C284" s="26"/>
      <c r="D284" s="22"/>
      <c r="E284" s="27"/>
      <c r="F284" s="24"/>
      <c r="G284" s="24"/>
      <c r="H284" s="218"/>
      <c r="I284" s="218"/>
      <c r="J284" s="402"/>
      <c r="K284" s="218"/>
      <c r="DD284" s="80"/>
      <c r="DE284" s="80"/>
      <c r="DF284" s="80"/>
      <c r="DG284" s="80"/>
    </row>
    <row r="285" spans="1:111" s="25" customFormat="1" ht="12.75">
      <c r="A285" s="22"/>
      <c r="B285" s="22"/>
      <c r="C285" s="26"/>
      <c r="D285" s="22"/>
      <c r="E285" s="27"/>
      <c r="F285" s="24"/>
      <c r="G285" s="24"/>
      <c r="H285" s="218"/>
      <c r="I285" s="218"/>
      <c r="J285" s="402"/>
      <c r="K285" s="218"/>
      <c r="DD285" s="80"/>
      <c r="DE285" s="80"/>
      <c r="DF285" s="80"/>
      <c r="DG285" s="80"/>
    </row>
    <row r="286" spans="1:111" s="25" customFormat="1" ht="12.75">
      <c r="A286" s="22"/>
      <c r="B286" s="22"/>
      <c r="C286" s="26"/>
      <c r="D286" s="22"/>
      <c r="E286" s="27"/>
      <c r="F286" s="24"/>
      <c r="G286" s="24"/>
      <c r="H286" s="218"/>
      <c r="I286" s="218"/>
      <c r="J286" s="402"/>
      <c r="K286" s="218"/>
      <c r="DD286" s="80"/>
      <c r="DE286" s="80"/>
      <c r="DF286" s="80"/>
      <c r="DG286" s="80"/>
    </row>
    <row r="287" spans="1:111" s="25" customFormat="1" ht="12.75">
      <c r="A287" s="22"/>
      <c r="B287" s="22"/>
      <c r="C287" s="26"/>
      <c r="D287" s="22"/>
      <c r="E287" s="27"/>
      <c r="F287" s="24"/>
      <c r="G287" s="24"/>
      <c r="H287" s="218"/>
      <c r="I287" s="218"/>
      <c r="J287" s="402"/>
      <c r="K287" s="218"/>
      <c r="DD287" s="80"/>
      <c r="DE287" s="80"/>
      <c r="DF287" s="80"/>
      <c r="DG287" s="80"/>
    </row>
    <row r="288" spans="1:111" s="25" customFormat="1" ht="12.75">
      <c r="A288" s="22"/>
      <c r="B288" s="22"/>
      <c r="C288" s="26"/>
      <c r="D288" s="22"/>
      <c r="E288" s="27"/>
      <c r="F288" s="24"/>
      <c r="G288" s="24"/>
      <c r="H288" s="218"/>
      <c r="I288" s="218"/>
      <c r="J288" s="402"/>
      <c r="K288" s="218"/>
      <c r="DD288" s="80"/>
      <c r="DE288" s="80"/>
      <c r="DF288" s="80"/>
      <c r="DG288" s="80"/>
    </row>
    <row r="289" spans="1:111" s="25" customFormat="1" ht="12.75">
      <c r="A289" s="22"/>
      <c r="B289" s="22"/>
      <c r="C289" s="26"/>
      <c r="D289" s="22"/>
      <c r="E289" s="27"/>
      <c r="F289" s="24"/>
      <c r="G289" s="24"/>
      <c r="H289" s="218"/>
      <c r="I289" s="218"/>
      <c r="J289" s="402"/>
      <c r="K289" s="218"/>
      <c r="DD289" s="80"/>
      <c r="DE289" s="80"/>
      <c r="DF289" s="80"/>
      <c r="DG289" s="80"/>
    </row>
    <row r="290" spans="1:111" s="25" customFormat="1" ht="12.75">
      <c r="A290" s="22"/>
      <c r="B290" s="22"/>
      <c r="C290" s="26"/>
      <c r="D290" s="22"/>
      <c r="E290" s="27"/>
      <c r="F290" s="24"/>
      <c r="G290" s="24"/>
      <c r="H290" s="218"/>
      <c r="I290" s="218"/>
      <c r="J290" s="402"/>
      <c r="K290" s="218"/>
      <c r="DD290" s="80"/>
      <c r="DE290" s="80"/>
      <c r="DF290" s="80"/>
      <c r="DG290" s="80"/>
    </row>
    <row r="291" spans="1:111" s="25" customFormat="1" ht="12.75">
      <c r="A291" s="22"/>
      <c r="B291" s="22"/>
      <c r="C291" s="26"/>
      <c r="D291" s="22"/>
      <c r="E291" s="27"/>
      <c r="F291" s="24"/>
      <c r="G291" s="24"/>
      <c r="H291" s="218"/>
      <c r="I291" s="218"/>
      <c r="J291" s="402"/>
      <c r="K291" s="218"/>
      <c r="DD291" s="80"/>
      <c r="DE291" s="80"/>
      <c r="DF291" s="80"/>
      <c r="DG291" s="80"/>
    </row>
    <row r="292" spans="1:111" s="25" customFormat="1" ht="12.75">
      <c r="A292" s="22"/>
      <c r="B292" s="22"/>
      <c r="C292" s="26"/>
      <c r="D292" s="22"/>
      <c r="E292" s="27"/>
      <c r="F292" s="24"/>
      <c r="G292" s="24"/>
      <c r="H292" s="218"/>
      <c r="I292" s="218"/>
      <c r="J292" s="402"/>
      <c r="K292" s="218"/>
      <c r="DD292" s="80"/>
      <c r="DE292" s="80"/>
      <c r="DF292" s="80"/>
      <c r="DG292" s="80"/>
    </row>
    <row r="293" spans="1:111" s="25" customFormat="1" ht="12.75">
      <c r="A293" s="22"/>
      <c r="B293" s="22"/>
      <c r="C293" s="26"/>
      <c r="D293" s="22"/>
      <c r="E293" s="27"/>
      <c r="F293" s="24"/>
      <c r="G293" s="24"/>
      <c r="H293" s="218"/>
      <c r="I293" s="218"/>
      <c r="J293" s="402"/>
      <c r="K293" s="218"/>
      <c r="DD293" s="80"/>
      <c r="DE293" s="80"/>
      <c r="DF293" s="80"/>
      <c r="DG293" s="80"/>
    </row>
    <row r="294" spans="1:111" s="25" customFormat="1" ht="12.75">
      <c r="A294" s="22"/>
      <c r="B294" s="22"/>
      <c r="C294" s="26"/>
      <c r="D294" s="22"/>
      <c r="E294" s="27"/>
      <c r="F294" s="24"/>
      <c r="G294" s="24"/>
      <c r="H294" s="218"/>
      <c r="I294" s="218"/>
      <c r="J294" s="402"/>
      <c r="K294" s="218"/>
      <c r="DD294" s="80"/>
      <c r="DE294" s="80"/>
      <c r="DF294" s="80"/>
      <c r="DG294" s="80"/>
    </row>
    <row r="295" spans="1:111" s="25" customFormat="1" ht="12.75">
      <c r="A295" s="22"/>
      <c r="B295" s="22"/>
      <c r="C295" s="26"/>
      <c r="D295" s="22"/>
      <c r="E295" s="27"/>
      <c r="F295" s="24"/>
      <c r="G295" s="24"/>
      <c r="H295" s="218"/>
      <c r="I295" s="218"/>
      <c r="J295" s="402"/>
      <c r="K295" s="218"/>
      <c r="DD295" s="80"/>
      <c r="DE295" s="80"/>
      <c r="DF295" s="80"/>
      <c r="DG295" s="80"/>
    </row>
    <row r="296" spans="1:111" s="25" customFormat="1" ht="12.75">
      <c r="A296" s="22"/>
      <c r="B296" s="22"/>
      <c r="C296" s="26"/>
      <c r="D296" s="22"/>
      <c r="E296" s="27"/>
      <c r="F296" s="24"/>
      <c r="G296" s="24"/>
      <c r="H296" s="218"/>
      <c r="I296" s="218"/>
      <c r="J296" s="402"/>
      <c r="K296" s="218"/>
      <c r="DD296" s="80"/>
      <c r="DE296" s="80"/>
      <c r="DF296" s="80"/>
      <c r="DG296" s="80"/>
    </row>
    <row r="297" spans="1:111" s="25" customFormat="1" ht="12.75">
      <c r="A297" s="22"/>
      <c r="B297" s="22"/>
      <c r="C297" s="26"/>
      <c r="D297" s="22"/>
      <c r="E297" s="27"/>
      <c r="F297" s="24"/>
      <c r="G297" s="24"/>
      <c r="H297" s="218"/>
      <c r="I297" s="218"/>
      <c r="J297" s="402"/>
      <c r="K297" s="218"/>
      <c r="DD297" s="80"/>
      <c r="DE297" s="80"/>
      <c r="DF297" s="80"/>
      <c r="DG297" s="80"/>
    </row>
    <row r="298" spans="1:111" s="25" customFormat="1" ht="12.75">
      <c r="A298" s="22"/>
      <c r="B298" s="22"/>
      <c r="C298" s="26"/>
      <c r="D298" s="22"/>
      <c r="E298" s="27"/>
      <c r="F298" s="24"/>
      <c r="G298" s="24"/>
      <c r="H298" s="218"/>
      <c r="I298" s="218"/>
      <c r="J298" s="402"/>
      <c r="K298" s="218"/>
      <c r="DD298" s="80"/>
      <c r="DE298" s="80"/>
      <c r="DF298" s="80"/>
      <c r="DG298" s="80"/>
    </row>
    <row r="299" spans="1:111" s="25" customFormat="1" ht="12.75">
      <c r="A299" s="22"/>
      <c r="B299" s="22"/>
      <c r="C299" s="26"/>
      <c r="D299" s="22"/>
      <c r="E299" s="27"/>
      <c r="F299" s="24"/>
      <c r="G299" s="24"/>
      <c r="H299" s="218"/>
      <c r="I299" s="218"/>
      <c r="J299" s="402"/>
      <c r="K299" s="218"/>
      <c r="DD299" s="80"/>
      <c r="DE299" s="80"/>
      <c r="DF299" s="80"/>
      <c r="DG299" s="80"/>
    </row>
    <row r="300" spans="1:111" s="25" customFormat="1" ht="12.75">
      <c r="A300" s="22"/>
      <c r="B300" s="22"/>
      <c r="C300" s="26"/>
      <c r="D300" s="22"/>
      <c r="E300" s="27"/>
      <c r="F300" s="24"/>
      <c r="G300" s="24"/>
      <c r="H300" s="218"/>
      <c r="I300" s="218"/>
      <c r="J300" s="402"/>
      <c r="K300" s="218"/>
      <c r="DD300" s="80"/>
      <c r="DE300" s="80"/>
      <c r="DF300" s="80"/>
      <c r="DG300" s="80"/>
    </row>
    <row r="301" spans="1:111" s="25" customFormat="1" ht="12.75">
      <c r="A301" s="22"/>
      <c r="B301" s="22"/>
      <c r="C301" s="26"/>
      <c r="D301" s="22"/>
      <c r="E301" s="27"/>
      <c r="F301" s="24"/>
      <c r="G301" s="24"/>
      <c r="H301" s="218"/>
      <c r="I301" s="218"/>
      <c r="J301" s="402"/>
      <c r="K301" s="218"/>
      <c r="DD301" s="80"/>
      <c r="DE301" s="80"/>
      <c r="DF301" s="80"/>
      <c r="DG301" s="80"/>
    </row>
    <row r="302" spans="1:111" s="25" customFormat="1" ht="12.75">
      <c r="A302" s="22"/>
      <c r="B302" s="22"/>
      <c r="C302" s="26"/>
      <c r="D302" s="22"/>
      <c r="E302" s="27"/>
      <c r="F302" s="24"/>
      <c r="G302" s="24"/>
      <c r="H302" s="218"/>
      <c r="I302" s="218"/>
      <c r="J302" s="402"/>
      <c r="K302" s="218"/>
      <c r="DD302" s="80"/>
      <c r="DE302" s="80"/>
      <c r="DF302" s="80"/>
      <c r="DG302" s="80"/>
    </row>
    <row r="303" spans="1:111" s="25" customFormat="1" ht="12.75">
      <c r="A303" s="22"/>
      <c r="B303" s="22"/>
      <c r="C303" s="26"/>
      <c r="D303" s="22"/>
      <c r="E303" s="27"/>
      <c r="F303" s="24"/>
      <c r="G303" s="24"/>
      <c r="H303" s="218"/>
      <c r="I303" s="218"/>
      <c r="J303" s="402"/>
      <c r="K303" s="218"/>
      <c r="DD303" s="80"/>
      <c r="DE303" s="80"/>
      <c r="DF303" s="80"/>
      <c r="DG303" s="80"/>
    </row>
    <row r="304" spans="1:111" s="25" customFormat="1" ht="12.75">
      <c r="A304" s="22"/>
      <c r="B304" s="22"/>
      <c r="C304" s="26"/>
      <c r="D304" s="22"/>
      <c r="E304" s="27"/>
      <c r="F304" s="24"/>
      <c r="G304" s="24"/>
      <c r="H304" s="218"/>
      <c r="I304" s="218"/>
      <c r="J304" s="402"/>
      <c r="K304" s="218"/>
      <c r="DD304" s="80"/>
      <c r="DE304" s="80"/>
      <c r="DF304" s="80"/>
      <c r="DG304" s="80"/>
    </row>
    <row r="305" spans="1:111" s="25" customFormat="1" ht="12.75">
      <c r="A305" s="22"/>
      <c r="B305" s="22"/>
      <c r="C305" s="26"/>
      <c r="D305" s="22"/>
      <c r="E305" s="27"/>
      <c r="F305" s="24"/>
      <c r="G305" s="24"/>
      <c r="H305" s="218"/>
      <c r="I305" s="218"/>
      <c r="J305" s="402"/>
      <c r="K305" s="218"/>
      <c r="DD305" s="80"/>
      <c r="DE305" s="80"/>
      <c r="DF305" s="80"/>
      <c r="DG305" s="80"/>
    </row>
    <row r="306" spans="1:111" s="25" customFormat="1" ht="12.75">
      <c r="A306" s="22"/>
      <c r="B306" s="22"/>
      <c r="C306" s="26"/>
      <c r="D306" s="22"/>
      <c r="E306" s="27"/>
      <c r="F306" s="24"/>
      <c r="G306" s="24"/>
      <c r="H306" s="218"/>
      <c r="I306" s="218"/>
      <c r="J306" s="402"/>
      <c r="K306" s="218"/>
      <c r="DD306" s="80"/>
      <c r="DE306" s="80"/>
      <c r="DF306" s="80"/>
      <c r="DG306" s="80"/>
    </row>
    <row r="307" spans="1:111" s="25" customFormat="1" ht="12.75">
      <c r="A307" s="22"/>
      <c r="B307" s="22"/>
      <c r="C307" s="26"/>
      <c r="D307" s="22"/>
      <c r="E307" s="27"/>
      <c r="F307" s="24"/>
      <c r="G307" s="24"/>
      <c r="H307" s="218"/>
      <c r="I307" s="218"/>
      <c r="J307" s="402"/>
      <c r="K307" s="218"/>
      <c r="DD307" s="80"/>
      <c r="DE307" s="80"/>
      <c r="DF307" s="80"/>
      <c r="DG307" s="80"/>
    </row>
    <row r="308" spans="1:111" s="25" customFormat="1" ht="12.75">
      <c r="A308" s="22"/>
      <c r="B308" s="22"/>
      <c r="C308" s="26"/>
      <c r="D308" s="22"/>
      <c r="E308" s="27"/>
      <c r="F308" s="24"/>
      <c r="G308" s="24"/>
      <c r="H308" s="218"/>
      <c r="I308" s="218"/>
      <c r="J308" s="402"/>
      <c r="K308" s="218"/>
      <c r="DD308" s="80"/>
      <c r="DE308" s="80"/>
      <c r="DF308" s="80"/>
      <c r="DG308" s="80"/>
    </row>
    <row r="309" spans="1:111" s="25" customFormat="1" ht="12.75">
      <c r="A309" s="22"/>
      <c r="B309" s="22"/>
      <c r="C309" s="26"/>
      <c r="D309" s="22"/>
      <c r="E309" s="27"/>
      <c r="F309" s="24"/>
      <c r="G309" s="24"/>
      <c r="H309" s="218"/>
      <c r="I309" s="218"/>
      <c r="J309" s="402"/>
      <c r="K309" s="218"/>
      <c r="DD309" s="80"/>
      <c r="DE309" s="80"/>
      <c r="DF309" s="80"/>
      <c r="DG309" s="80"/>
    </row>
    <row r="310" spans="1:111" s="25" customFormat="1" ht="12.75">
      <c r="A310" s="22"/>
      <c r="B310" s="22"/>
      <c r="C310" s="26"/>
      <c r="D310" s="22"/>
      <c r="E310" s="27"/>
      <c r="F310" s="24"/>
      <c r="G310" s="24"/>
      <c r="H310" s="218"/>
      <c r="I310" s="218"/>
      <c r="J310" s="402"/>
      <c r="K310" s="218"/>
      <c r="DD310" s="80"/>
      <c r="DE310" s="80"/>
      <c r="DF310" s="80"/>
      <c r="DG310" s="80"/>
    </row>
    <row r="311" spans="1:111" s="25" customFormat="1" ht="12.75">
      <c r="A311" s="22"/>
      <c r="B311" s="22"/>
      <c r="C311" s="26"/>
      <c r="D311" s="22"/>
      <c r="E311" s="27"/>
      <c r="F311" s="24"/>
      <c r="G311" s="24"/>
      <c r="H311" s="218"/>
      <c r="I311" s="218"/>
      <c r="J311" s="402"/>
      <c r="K311" s="218"/>
      <c r="DD311" s="80"/>
      <c r="DE311" s="80"/>
      <c r="DF311" s="80"/>
      <c r="DG311" s="80"/>
    </row>
    <row r="312" spans="1:111" s="25" customFormat="1" ht="12.75">
      <c r="A312" s="22"/>
      <c r="B312" s="22"/>
      <c r="C312" s="26"/>
      <c r="D312" s="22"/>
      <c r="E312" s="27"/>
      <c r="F312" s="24"/>
      <c r="G312" s="24"/>
      <c r="H312" s="218"/>
      <c r="I312" s="218"/>
      <c r="J312" s="402"/>
      <c r="K312" s="218"/>
      <c r="DD312" s="80"/>
      <c r="DE312" s="80"/>
      <c r="DF312" s="80"/>
      <c r="DG312" s="80"/>
    </row>
    <row r="313" spans="1:111" s="25" customFormat="1" ht="12.75">
      <c r="A313" s="22"/>
      <c r="B313" s="22"/>
      <c r="C313" s="26"/>
      <c r="D313" s="22"/>
      <c r="E313" s="27"/>
      <c r="F313" s="24"/>
      <c r="G313" s="24"/>
      <c r="H313" s="218"/>
      <c r="I313" s="218"/>
      <c r="J313" s="402"/>
      <c r="K313" s="218"/>
      <c r="DD313" s="80"/>
      <c r="DE313" s="80"/>
      <c r="DF313" s="80"/>
      <c r="DG313" s="80"/>
    </row>
    <row r="314" spans="1:111" s="25" customFormat="1" ht="12.75">
      <c r="A314" s="22"/>
      <c r="B314" s="22"/>
      <c r="C314" s="26"/>
      <c r="D314" s="22"/>
      <c r="E314" s="27"/>
      <c r="F314" s="24"/>
      <c r="G314" s="24"/>
      <c r="H314" s="218"/>
      <c r="I314" s="218"/>
      <c r="J314" s="402"/>
      <c r="K314" s="218"/>
      <c r="DD314" s="80"/>
      <c r="DE314" s="80"/>
      <c r="DF314" s="80"/>
      <c r="DG314" s="80"/>
    </row>
    <row r="315" spans="1:111" s="25" customFormat="1" ht="12.75">
      <c r="A315" s="22"/>
      <c r="B315" s="22"/>
      <c r="C315" s="26"/>
      <c r="D315" s="22"/>
      <c r="E315" s="27"/>
      <c r="F315" s="24"/>
      <c r="G315" s="24"/>
      <c r="H315" s="218"/>
      <c r="I315" s="218"/>
      <c r="J315" s="402"/>
      <c r="K315" s="218"/>
      <c r="DD315" s="80"/>
      <c r="DE315" s="80"/>
      <c r="DF315" s="80"/>
      <c r="DG315" s="80"/>
    </row>
    <row r="316" spans="1:111" s="25" customFormat="1" ht="12.75">
      <c r="A316" s="22"/>
      <c r="B316" s="22"/>
      <c r="C316" s="26"/>
      <c r="D316" s="22"/>
      <c r="E316" s="27"/>
      <c r="F316" s="24"/>
      <c r="G316" s="24"/>
      <c r="H316" s="218"/>
      <c r="I316" s="218"/>
      <c r="J316" s="402"/>
      <c r="K316" s="218"/>
      <c r="DD316" s="80"/>
      <c r="DE316" s="80"/>
      <c r="DF316" s="80"/>
      <c r="DG316" s="80"/>
    </row>
    <row r="317" spans="1:111" s="25" customFormat="1" ht="12.75">
      <c r="A317" s="22"/>
      <c r="B317" s="22"/>
      <c r="C317" s="26"/>
      <c r="D317" s="22"/>
      <c r="E317" s="27"/>
      <c r="F317" s="24"/>
      <c r="G317" s="24"/>
      <c r="H317" s="218"/>
      <c r="I317" s="218"/>
      <c r="J317" s="402"/>
      <c r="K317" s="218"/>
      <c r="DD317" s="80"/>
      <c r="DE317" s="80"/>
      <c r="DF317" s="80"/>
      <c r="DG317" s="80"/>
    </row>
    <row r="318" spans="1:111" s="25" customFormat="1" ht="12.75">
      <c r="A318" s="22"/>
      <c r="B318" s="22"/>
      <c r="C318" s="26"/>
      <c r="D318" s="22"/>
      <c r="E318" s="27"/>
      <c r="F318" s="24"/>
      <c r="G318" s="24"/>
      <c r="H318" s="218"/>
      <c r="I318" s="218"/>
      <c r="J318" s="402"/>
      <c r="K318" s="218"/>
      <c r="DD318" s="80"/>
      <c r="DE318" s="80"/>
      <c r="DF318" s="80"/>
      <c r="DG318" s="80"/>
    </row>
    <row r="319" spans="1:111" s="25" customFormat="1" ht="12.75">
      <c r="A319" s="22"/>
      <c r="B319" s="22"/>
      <c r="C319" s="26"/>
      <c r="D319" s="22"/>
      <c r="E319" s="27"/>
      <c r="F319" s="24"/>
      <c r="G319" s="24"/>
      <c r="H319" s="218"/>
      <c r="I319" s="218"/>
      <c r="J319" s="402"/>
      <c r="K319" s="218"/>
      <c r="DD319" s="80"/>
      <c r="DE319" s="80"/>
      <c r="DF319" s="80"/>
      <c r="DG319" s="80"/>
    </row>
    <row r="320" spans="1:111" s="25" customFormat="1" ht="12.75">
      <c r="A320" s="22"/>
      <c r="B320" s="22"/>
      <c r="C320" s="26"/>
      <c r="D320" s="22"/>
      <c r="E320" s="27"/>
      <c r="F320" s="24"/>
      <c r="G320" s="24"/>
      <c r="H320" s="218"/>
      <c r="I320" s="218"/>
      <c r="J320" s="402"/>
      <c r="K320" s="218"/>
      <c r="DD320" s="80"/>
      <c r="DE320" s="80"/>
      <c r="DF320" s="80"/>
      <c r="DG320" s="80"/>
    </row>
    <row r="321" spans="1:111" s="25" customFormat="1" ht="12.75">
      <c r="A321" s="22"/>
      <c r="B321" s="22"/>
      <c r="C321" s="26"/>
      <c r="D321" s="22"/>
      <c r="E321" s="27"/>
      <c r="F321" s="24"/>
      <c r="G321" s="24"/>
      <c r="H321" s="218"/>
      <c r="I321" s="218"/>
      <c r="J321" s="402"/>
      <c r="K321" s="218"/>
      <c r="DD321" s="80"/>
      <c r="DE321" s="80"/>
      <c r="DF321" s="80"/>
      <c r="DG321" s="80"/>
    </row>
    <row r="322" spans="1:111" s="25" customFormat="1" ht="12.75">
      <c r="A322" s="22"/>
      <c r="B322" s="22"/>
      <c r="C322" s="26"/>
      <c r="D322" s="22"/>
      <c r="E322" s="27"/>
      <c r="F322" s="24"/>
      <c r="G322" s="24"/>
      <c r="H322" s="218"/>
      <c r="I322" s="218"/>
      <c r="J322" s="402"/>
      <c r="K322" s="218"/>
      <c r="DD322" s="80"/>
      <c r="DE322" s="80"/>
      <c r="DF322" s="80"/>
      <c r="DG322" s="80"/>
    </row>
    <row r="323" spans="1:111" s="25" customFormat="1" ht="12.75">
      <c r="A323" s="22"/>
      <c r="B323" s="22"/>
      <c r="C323" s="26"/>
      <c r="D323" s="22"/>
      <c r="E323" s="27"/>
      <c r="F323" s="24"/>
      <c r="G323" s="24"/>
      <c r="H323" s="218"/>
      <c r="I323" s="218"/>
      <c r="J323" s="402"/>
      <c r="K323" s="218"/>
      <c r="DD323" s="80"/>
      <c r="DE323" s="80"/>
      <c r="DF323" s="80"/>
      <c r="DG323" s="80"/>
    </row>
    <row r="324" spans="1:111" s="25" customFormat="1" ht="12.75">
      <c r="A324" s="22"/>
      <c r="B324" s="22"/>
      <c r="C324" s="26"/>
      <c r="D324" s="22"/>
      <c r="E324" s="27"/>
      <c r="F324" s="24"/>
      <c r="G324" s="24"/>
      <c r="H324" s="218"/>
      <c r="I324" s="218"/>
      <c r="J324" s="402"/>
      <c r="K324" s="218"/>
      <c r="DD324" s="80"/>
      <c r="DE324" s="80"/>
      <c r="DF324" s="80"/>
      <c r="DG324" s="80"/>
    </row>
    <row r="325" spans="1:111" s="25" customFormat="1" ht="12.75">
      <c r="A325" s="22"/>
      <c r="B325" s="22"/>
      <c r="C325" s="26"/>
      <c r="D325" s="22"/>
      <c r="E325" s="27"/>
      <c r="F325" s="24"/>
      <c r="G325" s="24"/>
      <c r="H325" s="218"/>
      <c r="I325" s="218"/>
      <c r="J325" s="402"/>
      <c r="K325" s="218"/>
      <c r="DD325" s="80"/>
      <c r="DE325" s="80"/>
      <c r="DF325" s="80"/>
      <c r="DG325" s="80"/>
    </row>
    <row r="326" spans="1:111" s="25" customFormat="1" ht="12.75">
      <c r="A326" s="22"/>
      <c r="B326" s="22"/>
      <c r="C326" s="26"/>
      <c r="D326" s="22"/>
      <c r="E326" s="27"/>
      <c r="F326" s="24"/>
      <c r="G326" s="24"/>
      <c r="H326" s="218"/>
      <c r="I326" s="218"/>
      <c r="J326" s="402"/>
      <c r="K326" s="218"/>
      <c r="DD326" s="80"/>
      <c r="DE326" s="80"/>
      <c r="DF326" s="80"/>
      <c r="DG326" s="80"/>
    </row>
    <row r="327" spans="1:111" s="25" customFormat="1" ht="12.75">
      <c r="A327" s="22"/>
      <c r="B327" s="22"/>
      <c r="C327" s="26"/>
      <c r="D327" s="22"/>
      <c r="E327" s="27"/>
      <c r="F327" s="24"/>
      <c r="G327" s="24"/>
      <c r="H327" s="218"/>
      <c r="I327" s="218"/>
      <c r="J327" s="402"/>
      <c r="K327" s="218"/>
      <c r="DD327" s="80"/>
      <c r="DE327" s="80"/>
      <c r="DF327" s="80"/>
      <c r="DG327" s="80"/>
    </row>
    <row r="328" spans="1:111" s="25" customFormat="1" ht="12.75">
      <c r="A328" s="22"/>
      <c r="B328" s="22"/>
      <c r="C328" s="26"/>
      <c r="D328" s="22"/>
      <c r="E328" s="27"/>
      <c r="F328" s="24"/>
      <c r="G328" s="24"/>
      <c r="H328" s="218"/>
      <c r="I328" s="218"/>
      <c r="J328" s="402"/>
      <c r="K328" s="218"/>
      <c r="DD328" s="80"/>
      <c r="DE328" s="80"/>
      <c r="DF328" s="80"/>
      <c r="DG328" s="80"/>
    </row>
    <row r="329" spans="1:111" s="25" customFormat="1" ht="12.75">
      <c r="A329" s="22"/>
      <c r="B329" s="22"/>
      <c r="C329" s="26"/>
      <c r="D329" s="22"/>
      <c r="E329" s="27"/>
      <c r="F329" s="24"/>
      <c r="G329" s="24"/>
      <c r="H329" s="218"/>
      <c r="I329" s="218"/>
      <c r="J329" s="402"/>
      <c r="K329" s="218"/>
      <c r="DD329" s="80"/>
      <c r="DE329" s="80"/>
      <c r="DF329" s="80"/>
      <c r="DG329" s="80"/>
    </row>
    <row r="330" spans="1:111" s="25" customFormat="1" ht="12.75">
      <c r="A330" s="22"/>
      <c r="B330" s="22"/>
      <c r="C330" s="26"/>
      <c r="D330" s="22"/>
      <c r="E330" s="27"/>
      <c r="F330" s="24"/>
      <c r="G330" s="24"/>
      <c r="H330" s="218"/>
      <c r="I330" s="218"/>
      <c r="J330" s="402"/>
      <c r="K330" s="218"/>
      <c r="DD330" s="80"/>
      <c r="DE330" s="80"/>
      <c r="DF330" s="80"/>
      <c r="DG330" s="80"/>
    </row>
    <row r="331" spans="1:111" s="25" customFormat="1" ht="12.75">
      <c r="A331" s="22"/>
      <c r="B331" s="22"/>
      <c r="C331" s="26"/>
      <c r="D331" s="22"/>
      <c r="E331" s="27"/>
      <c r="F331" s="24"/>
      <c r="G331" s="24"/>
      <c r="H331" s="218"/>
      <c r="I331" s="218"/>
      <c r="J331" s="402"/>
      <c r="K331" s="218"/>
      <c r="DD331" s="80"/>
      <c r="DE331" s="80"/>
      <c r="DF331" s="80"/>
      <c r="DG331" s="80"/>
    </row>
    <row r="332" spans="1:111" s="25" customFormat="1" ht="12.75">
      <c r="A332" s="22"/>
      <c r="B332" s="22"/>
      <c r="C332" s="26"/>
      <c r="D332" s="22"/>
      <c r="E332" s="27"/>
      <c r="F332" s="24"/>
      <c r="G332" s="24"/>
      <c r="H332" s="218"/>
      <c r="I332" s="218"/>
      <c r="J332" s="402"/>
      <c r="K332" s="218"/>
      <c r="DD332" s="80"/>
      <c r="DE332" s="80"/>
      <c r="DF332" s="80"/>
      <c r="DG332" s="80"/>
    </row>
    <row r="333" spans="1:111" s="25" customFormat="1" ht="12.75">
      <c r="A333" s="22"/>
      <c r="B333" s="22"/>
      <c r="C333" s="26"/>
      <c r="D333" s="22"/>
      <c r="E333" s="27"/>
      <c r="F333" s="24"/>
      <c r="G333" s="24"/>
      <c r="H333" s="218"/>
      <c r="I333" s="218"/>
      <c r="J333" s="402"/>
      <c r="K333" s="218"/>
      <c r="DD333" s="80"/>
      <c r="DE333" s="80"/>
      <c r="DF333" s="80"/>
      <c r="DG333" s="80"/>
    </row>
    <row r="334" spans="1:111" s="25" customFormat="1" ht="12.75">
      <c r="A334" s="22"/>
      <c r="B334" s="22"/>
      <c r="C334" s="26"/>
      <c r="D334" s="22"/>
      <c r="E334" s="27"/>
      <c r="F334" s="24"/>
      <c r="G334" s="24"/>
      <c r="H334" s="218"/>
      <c r="I334" s="218"/>
      <c r="J334" s="402"/>
      <c r="K334" s="218"/>
      <c r="DD334" s="80"/>
      <c r="DE334" s="80"/>
      <c r="DF334" s="80"/>
      <c r="DG334" s="80"/>
    </row>
    <row r="335" spans="1:111" s="25" customFormat="1" ht="12.75">
      <c r="A335" s="22"/>
      <c r="B335" s="22"/>
      <c r="C335" s="26"/>
      <c r="D335" s="22"/>
      <c r="E335" s="27"/>
      <c r="F335" s="24"/>
      <c r="G335" s="24"/>
      <c r="H335" s="218"/>
      <c r="I335" s="218"/>
      <c r="J335" s="402"/>
      <c r="K335" s="218"/>
      <c r="DD335" s="80"/>
      <c r="DE335" s="80"/>
      <c r="DF335" s="80"/>
      <c r="DG335" s="80"/>
    </row>
    <row r="336" spans="1:111" s="25" customFormat="1" ht="12.75">
      <c r="A336" s="22"/>
      <c r="B336" s="22"/>
      <c r="C336" s="26"/>
      <c r="D336" s="22"/>
      <c r="E336" s="27"/>
      <c r="F336" s="24"/>
      <c r="G336" s="24"/>
      <c r="H336" s="218"/>
      <c r="I336" s="218"/>
      <c r="J336" s="402"/>
      <c r="K336" s="218"/>
      <c r="DD336" s="80"/>
      <c r="DE336" s="80"/>
      <c r="DF336" s="80"/>
      <c r="DG336" s="80"/>
    </row>
    <row r="337" spans="1:111" s="25" customFormat="1" ht="12.75">
      <c r="A337" s="22"/>
      <c r="B337" s="22"/>
      <c r="C337" s="26"/>
      <c r="D337" s="22"/>
      <c r="E337" s="27"/>
      <c r="F337" s="24"/>
      <c r="G337" s="24"/>
      <c r="H337" s="218"/>
      <c r="I337" s="218"/>
      <c r="J337" s="402"/>
      <c r="K337" s="218"/>
      <c r="DD337" s="80"/>
      <c r="DE337" s="80"/>
      <c r="DF337" s="80"/>
      <c r="DG337" s="80"/>
    </row>
    <row r="338" spans="1:111" s="25" customFormat="1" ht="12.75">
      <c r="A338" s="22"/>
      <c r="B338" s="22"/>
      <c r="C338" s="26"/>
      <c r="D338" s="22"/>
      <c r="E338" s="27"/>
      <c r="F338" s="24"/>
      <c r="G338" s="24"/>
      <c r="H338" s="218"/>
      <c r="I338" s="218"/>
      <c r="J338" s="402"/>
      <c r="K338" s="218"/>
      <c r="DD338" s="80"/>
      <c r="DE338" s="80"/>
      <c r="DF338" s="80"/>
      <c r="DG338" s="80"/>
    </row>
    <row r="339" spans="1:111" s="25" customFormat="1" ht="12.75">
      <c r="A339" s="22"/>
      <c r="B339" s="22"/>
      <c r="C339" s="26"/>
      <c r="D339" s="22"/>
      <c r="E339" s="27"/>
      <c r="F339" s="24"/>
      <c r="G339" s="24"/>
      <c r="H339" s="218"/>
      <c r="I339" s="218"/>
      <c r="J339" s="402"/>
      <c r="K339" s="218"/>
      <c r="DD339" s="80"/>
      <c r="DE339" s="80"/>
      <c r="DF339" s="80"/>
      <c r="DG339" s="80"/>
    </row>
    <row r="340" spans="1:111" s="25" customFormat="1" ht="12.75">
      <c r="A340" s="22"/>
      <c r="B340" s="22"/>
      <c r="C340" s="26"/>
      <c r="D340" s="22"/>
      <c r="E340" s="27"/>
      <c r="F340" s="24"/>
      <c r="G340" s="24"/>
      <c r="H340" s="218"/>
      <c r="I340" s="218"/>
      <c r="J340" s="402"/>
      <c r="K340" s="218"/>
      <c r="DD340" s="80"/>
      <c r="DE340" s="80"/>
      <c r="DF340" s="80"/>
      <c r="DG340" s="80"/>
    </row>
    <row r="341" spans="1:111" s="25" customFormat="1" ht="12.75">
      <c r="A341" s="22"/>
      <c r="B341" s="22"/>
      <c r="C341" s="26"/>
      <c r="D341" s="22"/>
      <c r="E341" s="27"/>
      <c r="F341" s="24"/>
      <c r="G341" s="24"/>
      <c r="H341" s="218"/>
      <c r="I341" s="218"/>
      <c r="J341" s="402"/>
      <c r="K341" s="218"/>
      <c r="DD341" s="80"/>
      <c r="DE341" s="80"/>
      <c r="DF341" s="80"/>
      <c r="DG341" s="80"/>
    </row>
    <row r="342" spans="1:111" s="25" customFormat="1" ht="12.75">
      <c r="A342" s="22"/>
      <c r="B342" s="22"/>
      <c r="C342" s="26"/>
      <c r="D342" s="22"/>
      <c r="E342" s="27"/>
      <c r="F342" s="24"/>
      <c r="G342" s="24"/>
      <c r="H342" s="218"/>
      <c r="I342" s="218"/>
      <c r="J342" s="402"/>
      <c r="K342" s="218"/>
      <c r="DD342" s="80"/>
      <c r="DE342" s="80"/>
      <c r="DF342" s="80"/>
      <c r="DG342" s="80"/>
    </row>
    <row r="343" spans="1:111" s="25" customFormat="1" ht="12.75">
      <c r="A343" s="22"/>
      <c r="B343" s="22"/>
      <c r="C343" s="26"/>
      <c r="D343" s="22"/>
      <c r="E343" s="27"/>
      <c r="F343" s="24"/>
      <c r="G343" s="24"/>
      <c r="H343" s="218"/>
      <c r="I343" s="218"/>
      <c r="J343" s="402"/>
      <c r="K343" s="218"/>
      <c r="DD343" s="80"/>
      <c r="DE343" s="80"/>
      <c r="DF343" s="80"/>
      <c r="DG343" s="80"/>
    </row>
    <row r="344" spans="1:111" s="25" customFormat="1" ht="12.75">
      <c r="A344" s="22"/>
      <c r="B344" s="22"/>
      <c r="C344" s="26"/>
      <c r="D344" s="22"/>
      <c r="E344" s="27"/>
      <c r="F344" s="24"/>
      <c r="G344" s="24"/>
      <c r="H344" s="218"/>
      <c r="I344" s="218"/>
      <c r="J344" s="402"/>
      <c r="K344" s="218"/>
      <c r="DD344" s="80"/>
      <c r="DE344" s="80"/>
      <c r="DF344" s="80"/>
      <c r="DG344" s="80"/>
    </row>
    <row r="345" spans="1:111" s="25" customFormat="1" ht="12.75">
      <c r="A345" s="22"/>
      <c r="B345" s="22"/>
      <c r="C345" s="26"/>
      <c r="D345" s="22"/>
      <c r="E345" s="27"/>
      <c r="F345" s="24"/>
      <c r="G345" s="24"/>
      <c r="H345" s="218"/>
      <c r="I345" s="218"/>
      <c r="J345" s="402"/>
      <c r="K345" s="218"/>
      <c r="DD345" s="80"/>
      <c r="DE345" s="80"/>
      <c r="DF345" s="80"/>
      <c r="DG345" s="80"/>
    </row>
    <row r="346" spans="1:111" s="25" customFormat="1" ht="12.75">
      <c r="A346" s="22"/>
      <c r="B346" s="22"/>
      <c r="C346" s="26"/>
      <c r="D346" s="22"/>
      <c r="E346" s="27"/>
      <c r="F346" s="24"/>
      <c r="G346" s="24"/>
      <c r="H346" s="218"/>
      <c r="I346" s="218"/>
      <c r="J346" s="402"/>
      <c r="K346" s="218"/>
      <c r="DD346" s="80"/>
      <c r="DE346" s="80"/>
      <c r="DF346" s="80"/>
      <c r="DG346" s="80"/>
    </row>
    <row r="347" spans="1:111" s="25" customFormat="1" ht="12.75">
      <c r="A347" s="22"/>
      <c r="B347" s="22"/>
      <c r="C347" s="26"/>
      <c r="D347" s="22"/>
      <c r="E347" s="27"/>
      <c r="F347" s="24"/>
      <c r="G347" s="24"/>
      <c r="H347" s="218"/>
      <c r="I347" s="218"/>
      <c r="J347" s="402"/>
      <c r="K347" s="218"/>
      <c r="DD347" s="80"/>
      <c r="DE347" s="80"/>
      <c r="DF347" s="80"/>
      <c r="DG347" s="80"/>
    </row>
    <row r="348" spans="1:111" s="25" customFormat="1" ht="12.75">
      <c r="A348" s="22"/>
      <c r="B348" s="22"/>
      <c r="C348" s="26"/>
      <c r="D348" s="22"/>
      <c r="E348" s="27"/>
      <c r="F348" s="24"/>
      <c r="G348" s="24"/>
      <c r="H348" s="218"/>
      <c r="I348" s="218"/>
      <c r="J348" s="402"/>
      <c r="K348" s="218"/>
      <c r="DD348" s="80"/>
      <c r="DE348" s="80"/>
      <c r="DF348" s="80"/>
      <c r="DG348" s="80"/>
    </row>
    <row r="349" spans="1:111" s="25" customFormat="1" ht="12.75">
      <c r="A349" s="22"/>
      <c r="B349" s="22"/>
      <c r="C349" s="26"/>
      <c r="D349" s="22"/>
      <c r="E349" s="27"/>
      <c r="F349" s="24"/>
      <c r="G349" s="24"/>
      <c r="H349" s="218"/>
      <c r="I349" s="218"/>
      <c r="J349" s="402"/>
      <c r="K349" s="218"/>
      <c r="DD349" s="80"/>
      <c r="DE349" s="80"/>
      <c r="DF349" s="80"/>
      <c r="DG349" s="80"/>
    </row>
    <row r="350" spans="1:111" s="25" customFormat="1" ht="12.75">
      <c r="A350" s="22"/>
      <c r="B350" s="22"/>
      <c r="C350" s="26"/>
      <c r="D350" s="22"/>
      <c r="E350" s="27"/>
      <c r="F350" s="24"/>
      <c r="G350" s="24"/>
      <c r="H350" s="218"/>
      <c r="I350" s="218"/>
      <c r="J350" s="402"/>
      <c r="K350" s="218"/>
      <c r="DD350" s="80"/>
      <c r="DE350" s="80"/>
      <c r="DF350" s="80"/>
      <c r="DG350" s="80"/>
    </row>
    <row r="351" spans="1:111" s="25" customFormat="1" ht="12.75">
      <c r="A351" s="22"/>
      <c r="B351" s="22"/>
      <c r="C351" s="26"/>
      <c r="D351" s="22"/>
      <c r="E351" s="27"/>
      <c r="F351" s="24"/>
      <c r="G351" s="24"/>
      <c r="H351" s="218"/>
      <c r="I351" s="218"/>
      <c r="J351" s="402"/>
      <c r="K351" s="218"/>
      <c r="DD351" s="80"/>
      <c r="DE351" s="80"/>
      <c r="DF351" s="80"/>
      <c r="DG351" s="80"/>
    </row>
    <row r="352" spans="1:111" s="25" customFormat="1" ht="12.75">
      <c r="A352" s="22"/>
      <c r="B352" s="22"/>
      <c r="C352" s="26"/>
      <c r="D352" s="22"/>
      <c r="E352" s="27"/>
      <c r="F352" s="24"/>
      <c r="G352" s="24"/>
      <c r="H352" s="218"/>
      <c r="I352" s="218"/>
      <c r="J352" s="402"/>
      <c r="K352" s="218"/>
      <c r="DD352" s="80"/>
      <c r="DE352" s="80"/>
      <c r="DF352" s="80"/>
      <c r="DG352" s="80"/>
    </row>
    <row r="353" spans="1:111" s="25" customFormat="1" ht="12.75">
      <c r="A353" s="22"/>
      <c r="B353" s="22"/>
      <c r="C353" s="26"/>
      <c r="D353" s="22"/>
      <c r="E353" s="27"/>
      <c r="F353" s="24"/>
      <c r="G353" s="24"/>
      <c r="H353" s="218"/>
      <c r="I353" s="218"/>
      <c r="J353" s="402"/>
      <c r="K353" s="218"/>
      <c r="DD353" s="80"/>
      <c r="DE353" s="80"/>
      <c r="DF353" s="80"/>
      <c r="DG353" s="80"/>
    </row>
    <row r="354" spans="1:111" s="25" customFormat="1" ht="12.75">
      <c r="A354" s="22"/>
      <c r="B354" s="22"/>
      <c r="C354" s="26"/>
      <c r="D354" s="22"/>
      <c r="E354" s="27"/>
      <c r="F354" s="24"/>
      <c r="G354" s="24"/>
      <c r="H354" s="218"/>
      <c r="I354" s="218"/>
      <c r="J354" s="402"/>
      <c r="K354" s="218"/>
      <c r="DD354" s="80"/>
      <c r="DE354" s="80"/>
      <c r="DF354" s="80"/>
      <c r="DG354" s="80"/>
    </row>
    <row r="355" spans="1:111" s="25" customFormat="1" ht="12.75">
      <c r="A355" s="22"/>
      <c r="B355" s="22"/>
      <c r="C355" s="26"/>
      <c r="D355" s="22"/>
      <c r="E355" s="27"/>
      <c r="F355" s="24"/>
      <c r="G355" s="24"/>
      <c r="H355" s="218"/>
      <c r="I355" s="218"/>
      <c r="J355" s="402"/>
      <c r="K355" s="218"/>
      <c r="DD355" s="80"/>
      <c r="DE355" s="80"/>
      <c r="DF355" s="80"/>
      <c r="DG355" s="80"/>
    </row>
    <row r="356" spans="1:111" s="25" customFormat="1" ht="12.75">
      <c r="A356" s="22"/>
      <c r="B356" s="22"/>
      <c r="C356" s="26"/>
      <c r="D356" s="22"/>
      <c r="E356" s="27"/>
      <c r="F356" s="24"/>
      <c r="G356" s="24"/>
      <c r="H356" s="218"/>
      <c r="I356" s="218"/>
      <c r="J356" s="402"/>
      <c r="K356" s="218"/>
      <c r="DD356" s="80"/>
      <c r="DE356" s="80"/>
      <c r="DF356" s="80"/>
      <c r="DG356" s="80"/>
    </row>
    <row r="357" spans="1:111" s="25" customFormat="1" ht="12.75">
      <c r="A357" s="22"/>
      <c r="B357" s="22"/>
      <c r="C357" s="26"/>
      <c r="D357" s="22"/>
      <c r="E357" s="27"/>
      <c r="F357" s="24"/>
      <c r="G357" s="24"/>
      <c r="H357" s="218"/>
      <c r="I357" s="218"/>
      <c r="J357" s="402"/>
      <c r="K357" s="218"/>
      <c r="DD357" s="80"/>
      <c r="DE357" s="80"/>
      <c r="DF357" s="80"/>
      <c r="DG357" s="80"/>
    </row>
    <row r="358" spans="1:111" s="25" customFormat="1" ht="12.75">
      <c r="A358" s="22"/>
      <c r="B358" s="22"/>
      <c r="C358" s="26"/>
      <c r="D358" s="22"/>
      <c r="E358" s="27"/>
      <c r="F358" s="24"/>
      <c r="G358" s="24"/>
      <c r="H358" s="218"/>
      <c r="I358" s="218"/>
      <c r="J358" s="402"/>
      <c r="K358" s="218"/>
      <c r="DD358" s="80"/>
      <c r="DE358" s="80"/>
      <c r="DF358" s="80"/>
      <c r="DG358" s="80"/>
    </row>
    <row r="359" spans="1:111" s="25" customFormat="1" ht="12.75">
      <c r="A359" s="22"/>
      <c r="B359" s="22"/>
      <c r="C359" s="26"/>
      <c r="D359" s="22"/>
      <c r="E359" s="27"/>
      <c r="F359" s="24"/>
      <c r="G359" s="24"/>
      <c r="H359" s="218"/>
      <c r="I359" s="218"/>
      <c r="J359" s="402"/>
      <c r="K359" s="218"/>
      <c r="DD359" s="80"/>
      <c r="DE359" s="80"/>
      <c r="DF359" s="80"/>
      <c r="DG359" s="80"/>
    </row>
    <row r="360" spans="1:111" s="25" customFormat="1" ht="12.75">
      <c r="A360" s="22"/>
      <c r="B360" s="22"/>
      <c r="C360" s="26"/>
      <c r="D360" s="22"/>
      <c r="E360" s="27"/>
      <c r="F360" s="24"/>
      <c r="G360" s="24"/>
      <c r="H360" s="218"/>
      <c r="I360" s="218"/>
      <c r="J360" s="402"/>
      <c r="K360" s="218"/>
      <c r="DD360" s="80"/>
      <c r="DE360" s="80"/>
      <c r="DF360" s="80"/>
      <c r="DG360" s="80"/>
    </row>
    <row r="361" spans="1:111" s="25" customFormat="1" ht="12.75">
      <c r="A361" s="22"/>
      <c r="B361" s="22"/>
      <c r="C361" s="26"/>
      <c r="D361" s="22"/>
      <c r="E361" s="27"/>
      <c r="F361" s="24"/>
      <c r="G361" s="24"/>
      <c r="H361" s="218"/>
      <c r="I361" s="218"/>
      <c r="J361" s="402"/>
      <c r="K361" s="218"/>
      <c r="DD361" s="80"/>
      <c r="DE361" s="80"/>
      <c r="DF361" s="80"/>
      <c r="DG361" s="80"/>
    </row>
    <row r="362" spans="1:111" s="25" customFormat="1" ht="12.75">
      <c r="A362" s="22"/>
      <c r="B362" s="22"/>
      <c r="C362" s="26"/>
      <c r="D362" s="22"/>
      <c r="E362" s="27"/>
      <c r="F362" s="24"/>
      <c r="G362" s="24"/>
      <c r="H362" s="218"/>
      <c r="I362" s="218"/>
      <c r="J362" s="402"/>
      <c r="K362" s="218"/>
      <c r="DD362" s="80"/>
      <c r="DE362" s="80"/>
      <c r="DF362" s="80"/>
      <c r="DG362" s="80"/>
    </row>
    <row r="363" spans="1:111" s="25" customFormat="1" ht="12.75">
      <c r="A363" s="22"/>
      <c r="B363" s="22"/>
      <c r="C363" s="26"/>
      <c r="D363" s="22"/>
      <c r="E363" s="27"/>
      <c r="F363" s="24"/>
      <c r="G363" s="24"/>
      <c r="H363" s="218"/>
      <c r="I363" s="218"/>
      <c r="J363" s="402"/>
      <c r="K363" s="218"/>
      <c r="DD363" s="80"/>
      <c r="DE363" s="80"/>
      <c r="DF363" s="80"/>
      <c r="DG363" s="80"/>
    </row>
    <row r="364" spans="1:111" s="25" customFormat="1" ht="12.75">
      <c r="A364" s="22"/>
      <c r="B364" s="22"/>
      <c r="C364" s="26"/>
      <c r="D364" s="22"/>
      <c r="E364" s="27"/>
      <c r="F364" s="24"/>
      <c r="G364" s="24"/>
      <c r="H364" s="218"/>
      <c r="I364" s="218"/>
      <c r="J364" s="402"/>
      <c r="K364" s="218"/>
      <c r="DD364" s="80"/>
      <c r="DE364" s="80"/>
      <c r="DF364" s="80"/>
      <c r="DG364" s="80"/>
    </row>
    <row r="365" spans="1:111" s="25" customFormat="1" ht="12.75">
      <c r="A365" s="22"/>
      <c r="B365" s="22"/>
      <c r="C365" s="26"/>
      <c r="D365" s="22"/>
      <c r="E365" s="27"/>
      <c r="F365" s="24"/>
      <c r="G365" s="24"/>
      <c r="H365" s="218"/>
      <c r="I365" s="218"/>
      <c r="J365" s="402"/>
      <c r="K365" s="218"/>
      <c r="DD365" s="80"/>
      <c r="DE365" s="80"/>
      <c r="DF365" s="80"/>
      <c r="DG365" s="80"/>
    </row>
    <row r="366" spans="1:111" s="25" customFormat="1" ht="12.75">
      <c r="A366" s="22"/>
      <c r="B366" s="22"/>
      <c r="C366" s="26"/>
      <c r="D366" s="22"/>
      <c r="E366" s="27"/>
      <c r="F366" s="24"/>
      <c r="G366" s="24"/>
      <c r="H366" s="218"/>
      <c r="I366" s="218"/>
      <c r="J366" s="402"/>
      <c r="K366" s="218"/>
      <c r="DD366" s="80"/>
      <c r="DE366" s="80"/>
      <c r="DF366" s="80"/>
      <c r="DG366" s="80"/>
    </row>
    <row r="367" spans="1:111" s="25" customFormat="1" ht="12.75">
      <c r="A367" s="22"/>
      <c r="B367" s="22"/>
      <c r="C367" s="26"/>
      <c r="D367" s="22"/>
      <c r="E367" s="27"/>
      <c r="F367" s="24"/>
      <c r="G367" s="24"/>
      <c r="H367" s="218"/>
      <c r="I367" s="218"/>
      <c r="J367" s="402"/>
      <c r="K367" s="218"/>
      <c r="DD367" s="80"/>
      <c r="DE367" s="80"/>
      <c r="DF367" s="80"/>
      <c r="DG367" s="80"/>
    </row>
    <row r="368" spans="1:111" s="25" customFormat="1" ht="12.75">
      <c r="A368" s="22"/>
      <c r="B368" s="22"/>
      <c r="C368" s="26"/>
      <c r="D368" s="22"/>
      <c r="E368" s="27"/>
      <c r="F368" s="24"/>
      <c r="G368" s="24"/>
      <c r="H368" s="218"/>
      <c r="I368" s="218"/>
      <c r="J368" s="402"/>
      <c r="K368" s="218"/>
      <c r="DD368" s="80"/>
      <c r="DE368" s="80"/>
      <c r="DF368" s="80"/>
      <c r="DG368" s="80"/>
    </row>
    <row r="369" spans="1:111" s="25" customFormat="1" ht="12.75">
      <c r="A369" s="22"/>
      <c r="B369" s="22"/>
      <c r="C369" s="26"/>
      <c r="D369" s="22"/>
      <c r="E369" s="27"/>
      <c r="F369" s="24"/>
      <c r="G369" s="24"/>
      <c r="H369" s="218"/>
      <c r="I369" s="218"/>
      <c r="J369" s="402"/>
      <c r="K369" s="218"/>
      <c r="DD369" s="80"/>
      <c r="DE369" s="80"/>
      <c r="DF369" s="80"/>
      <c r="DG369" s="80"/>
    </row>
    <row r="370" spans="1:111" s="25" customFormat="1" ht="12.75">
      <c r="A370" s="22"/>
      <c r="B370" s="22"/>
      <c r="C370" s="26"/>
      <c r="D370" s="22"/>
      <c r="E370" s="27"/>
      <c r="F370" s="24"/>
      <c r="G370" s="24"/>
      <c r="H370" s="218"/>
      <c r="I370" s="218"/>
      <c r="J370" s="402"/>
      <c r="K370" s="218"/>
      <c r="DD370" s="80"/>
      <c r="DE370" s="80"/>
      <c r="DF370" s="80"/>
      <c r="DG370" s="80"/>
    </row>
    <row r="371" spans="1:111" s="25" customFormat="1" ht="12.75">
      <c r="A371" s="22"/>
      <c r="B371" s="22"/>
      <c r="C371" s="26"/>
      <c r="D371" s="22"/>
      <c r="E371" s="27"/>
      <c r="F371" s="24"/>
      <c r="G371" s="24"/>
      <c r="H371" s="218"/>
      <c r="I371" s="218"/>
      <c r="J371" s="402"/>
      <c r="K371" s="218"/>
      <c r="DD371" s="80"/>
      <c r="DE371" s="80"/>
      <c r="DF371" s="80"/>
      <c r="DG371" s="80"/>
    </row>
    <row r="372" spans="1:111" s="25" customFormat="1" ht="12.75">
      <c r="A372" s="22"/>
      <c r="B372" s="22"/>
      <c r="C372" s="26"/>
      <c r="D372" s="22"/>
      <c r="E372" s="27"/>
      <c r="F372" s="24"/>
      <c r="G372" s="24"/>
      <c r="H372" s="218"/>
      <c r="I372" s="218"/>
      <c r="J372" s="402"/>
      <c r="K372" s="218"/>
      <c r="DD372" s="80"/>
      <c r="DE372" s="80"/>
      <c r="DF372" s="80"/>
      <c r="DG372" s="80"/>
    </row>
    <row r="373" spans="1:111" s="25" customFormat="1" ht="12.75">
      <c r="A373" s="22"/>
      <c r="B373" s="22"/>
      <c r="C373" s="26"/>
      <c r="D373" s="22"/>
      <c r="E373" s="27"/>
      <c r="F373" s="24"/>
      <c r="G373" s="24"/>
      <c r="H373" s="218"/>
      <c r="I373" s="218"/>
      <c r="J373" s="402"/>
      <c r="K373" s="218"/>
      <c r="DD373" s="80"/>
      <c r="DE373" s="80"/>
      <c r="DF373" s="80"/>
      <c r="DG373" s="80"/>
    </row>
    <row r="374" spans="1:111" s="25" customFormat="1" ht="12.75">
      <c r="A374" s="22"/>
      <c r="B374" s="22"/>
      <c r="C374" s="26"/>
      <c r="D374" s="22"/>
      <c r="E374" s="27"/>
      <c r="F374" s="24"/>
      <c r="G374" s="24"/>
      <c r="H374" s="218"/>
      <c r="I374" s="218"/>
      <c r="J374" s="402"/>
      <c r="K374" s="218"/>
      <c r="DD374" s="80"/>
      <c r="DE374" s="80"/>
      <c r="DF374" s="80"/>
      <c r="DG374" s="80"/>
    </row>
    <row r="375" spans="1:111" s="25" customFormat="1" ht="12.75">
      <c r="A375" s="22"/>
      <c r="B375" s="22"/>
      <c r="C375" s="26"/>
      <c r="D375" s="22"/>
      <c r="E375" s="27"/>
      <c r="F375" s="24"/>
      <c r="G375" s="24"/>
      <c r="H375" s="218"/>
      <c r="I375" s="218"/>
      <c r="J375" s="402"/>
      <c r="K375" s="218"/>
      <c r="DD375" s="80"/>
      <c r="DE375" s="80"/>
      <c r="DF375" s="80"/>
      <c r="DG375" s="80"/>
    </row>
    <row r="376" spans="1:111" s="25" customFormat="1" ht="12.75">
      <c r="A376" s="22"/>
      <c r="B376" s="22"/>
      <c r="C376" s="26"/>
      <c r="D376" s="22"/>
      <c r="E376" s="27"/>
      <c r="F376" s="24"/>
      <c r="G376" s="24"/>
      <c r="H376" s="218"/>
      <c r="I376" s="218"/>
      <c r="J376" s="402"/>
      <c r="K376" s="218"/>
      <c r="DD376" s="80"/>
      <c r="DE376" s="80"/>
      <c r="DF376" s="80"/>
      <c r="DG376" s="80"/>
    </row>
    <row r="377" spans="1:111" s="25" customFormat="1" ht="12.75">
      <c r="A377" s="22"/>
      <c r="B377" s="22"/>
      <c r="C377" s="26"/>
      <c r="D377" s="22"/>
      <c r="E377" s="27"/>
      <c r="F377" s="24"/>
      <c r="G377" s="24"/>
      <c r="H377" s="218"/>
      <c r="I377" s="218"/>
      <c r="J377" s="402"/>
      <c r="K377" s="218"/>
      <c r="DD377" s="80"/>
      <c r="DE377" s="80"/>
      <c r="DF377" s="80"/>
      <c r="DG377" s="80"/>
    </row>
    <row r="378" spans="1:111" s="25" customFormat="1" ht="12.75">
      <c r="A378" s="22"/>
      <c r="B378" s="22"/>
      <c r="C378" s="26"/>
      <c r="D378" s="22"/>
      <c r="E378" s="27"/>
      <c r="F378" s="24"/>
      <c r="G378" s="24"/>
      <c r="H378" s="218"/>
      <c r="I378" s="218"/>
      <c r="J378" s="402"/>
      <c r="K378" s="218"/>
      <c r="DD378" s="80"/>
      <c r="DE378" s="80"/>
      <c r="DF378" s="80"/>
      <c r="DG378" s="80"/>
    </row>
    <row r="379" spans="1:111" s="25" customFormat="1" ht="12.75">
      <c r="A379" s="22"/>
      <c r="B379" s="22"/>
      <c r="C379" s="26"/>
      <c r="D379" s="22"/>
      <c r="E379" s="27"/>
      <c r="F379" s="24"/>
      <c r="G379" s="24"/>
      <c r="H379" s="218"/>
      <c r="I379" s="218"/>
      <c r="J379" s="402"/>
      <c r="K379" s="218"/>
      <c r="DD379" s="80"/>
      <c r="DE379" s="80"/>
      <c r="DF379" s="80"/>
      <c r="DG379" s="80"/>
    </row>
    <row r="380" spans="1:111" s="25" customFormat="1" ht="12.75">
      <c r="A380" s="22"/>
      <c r="B380" s="22"/>
      <c r="C380" s="26"/>
      <c r="D380" s="22"/>
      <c r="E380" s="27"/>
      <c r="F380" s="24"/>
      <c r="G380" s="24"/>
      <c r="H380" s="218"/>
      <c r="I380" s="218"/>
      <c r="J380" s="402"/>
      <c r="K380" s="218"/>
      <c r="DD380" s="80"/>
      <c r="DE380" s="80"/>
      <c r="DF380" s="80"/>
      <c r="DG380" s="80"/>
    </row>
    <row r="381" spans="1:111" s="25" customFormat="1" ht="12.75">
      <c r="A381" s="22"/>
      <c r="B381" s="22"/>
      <c r="C381" s="26"/>
      <c r="D381" s="22"/>
      <c r="E381" s="27"/>
      <c r="F381" s="24"/>
      <c r="G381" s="24"/>
      <c r="H381" s="218"/>
      <c r="I381" s="218"/>
      <c r="J381" s="402"/>
      <c r="K381" s="218"/>
      <c r="DD381" s="80"/>
      <c r="DE381" s="80"/>
      <c r="DF381" s="80"/>
      <c r="DG381" s="80"/>
    </row>
    <row r="382" spans="1:111" s="25" customFormat="1" ht="12.75">
      <c r="A382" s="22"/>
      <c r="B382" s="22"/>
      <c r="C382" s="26"/>
      <c r="D382" s="22"/>
      <c r="E382" s="27"/>
      <c r="F382" s="24"/>
      <c r="G382" s="24"/>
      <c r="H382" s="218"/>
      <c r="I382" s="218"/>
      <c r="J382" s="402"/>
      <c r="K382" s="218"/>
      <c r="DD382" s="80"/>
      <c r="DE382" s="80"/>
      <c r="DF382" s="80"/>
      <c r="DG382" s="80"/>
    </row>
    <row r="383" spans="1:111" s="25" customFormat="1" ht="12.75">
      <c r="A383" s="22"/>
      <c r="B383" s="22"/>
      <c r="C383" s="26"/>
      <c r="D383" s="22"/>
      <c r="E383" s="27"/>
      <c r="F383" s="24"/>
      <c r="G383" s="24"/>
      <c r="H383" s="218"/>
      <c r="I383" s="218"/>
      <c r="J383" s="402"/>
      <c r="K383" s="218"/>
      <c r="DD383" s="80"/>
      <c r="DE383" s="80"/>
      <c r="DF383" s="80"/>
      <c r="DG383" s="80"/>
    </row>
    <row r="384" spans="1:111" s="25" customFormat="1" ht="12.75">
      <c r="A384" s="22"/>
      <c r="B384" s="22"/>
      <c r="C384" s="26"/>
      <c r="D384" s="22"/>
      <c r="E384" s="27"/>
      <c r="F384" s="24"/>
      <c r="G384" s="24"/>
      <c r="H384" s="218"/>
      <c r="I384" s="218"/>
      <c r="J384" s="402"/>
      <c r="K384" s="218"/>
      <c r="DD384" s="80"/>
      <c r="DE384" s="80"/>
      <c r="DF384" s="80"/>
      <c r="DG384" s="80"/>
    </row>
    <row r="385" spans="1:111" s="25" customFormat="1" ht="12.75">
      <c r="A385" s="22"/>
      <c r="B385" s="22"/>
      <c r="C385" s="26"/>
      <c r="D385" s="22"/>
      <c r="E385" s="27"/>
      <c r="F385" s="24"/>
      <c r="G385" s="24"/>
      <c r="H385" s="218"/>
      <c r="I385" s="218"/>
      <c r="J385" s="402"/>
      <c r="K385" s="218"/>
      <c r="DD385" s="80"/>
      <c r="DE385" s="80"/>
      <c r="DF385" s="80"/>
      <c r="DG385" s="80"/>
    </row>
    <row r="386" spans="1:111" s="25" customFormat="1" ht="12.75">
      <c r="A386" s="22"/>
      <c r="B386" s="22"/>
      <c r="C386" s="26"/>
      <c r="D386" s="22"/>
      <c r="E386" s="27"/>
      <c r="F386" s="24"/>
      <c r="G386" s="24"/>
      <c r="H386" s="218"/>
      <c r="I386" s="218"/>
      <c r="J386" s="402"/>
      <c r="K386" s="218"/>
      <c r="DD386" s="80"/>
      <c r="DE386" s="80"/>
      <c r="DF386" s="80"/>
      <c r="DG386" s="80"/>
    </row>
    <row r="387" spans="1:111" s="25" customFormat="1" ht="12.75">
      <c r="A387" s="22"/>
      <c r="B387" s="22"/>
      <c r="C387" s="26"/>
      <c r="D387" s="22"/>
      <c r="E387" s="27"/>
      <c r="F387" s="24"/>
      <c r="G387" s="24"/>
      <c r="H387" s="218"/>
      <c r="I387" s="218"/>
      <c r="J387" s="402"/>
      <c r="K387" s="218"/>
      <c r="DD387" s="80"/>
      <c r="DE387" s="80"/>
      <c r="DF387" s="80"/>
      <c r="DG387" s="80"/>
    </row>
    <row r="388" spans="1:111" s="25" customFormat="1" ht="12.75">
      <c r="A388" s="22"/>
      <c r="B388" s="22"/>
      <c r="C388" s="26"/>
      <c r="D388" s="22"/>
      <c r="E388" s="27"/>
      <c r="F388" s="24"/>
      <c r="G388" s="24"/>
      <c r="H388" s="218"/>
      <c r="I388" s="218"/>
      <c r="J388" s="402"/>
      <c r="K388" s="218"/>
      <c r="DD388" s="80"/>
      <c r="DE388" s="80"/>
      <c r="DF388" s="80"/>
      <c r="DG388" s="80"/>
    </row>
    <row r="389" spans="1:111" s="25" customFormat="1" ht="12.75">
      <c r="A389" s="22"/>
      <c r="B389" s="22"/>
      <c r="C389" s="26"/>
      <c r="D389" s="22"/>
      <c r="E389" s="27"/>
      <c r="F389" s="24"/>
      <c r="G389" s="24"/>
      <c r="H389" s="218"/>
      <c r="I389" s="218"/>
      <c r="J389" s="402"/>
      <c r="K389" s="218"/>
      <c r="DD389" s="80"/>
      <c r="DE389" s="80"/>
      <c r="DF389" s="80"/>
      <c r="DG389" s="80"/>
    </row>
    <row r="390" spans="1:111" s="25" customFormat="1" ht="12.75">
      <c r="A390" s="22"/>
      <c r="B390" s="22"/>
      <c r="C390" s="26"/>
      <c r="D390" s="22"/>
      <c r="E390" s="27"/>
      <c r="F390" s="24"/>
      <c r="G390" s="24"/>
      <c r="H390" s="218"/>
      <c r="I390" s="218"/>
      <c r="J390" s="402"/>
      <c r="K390" s="218"/>
      <c r="DD390" s="80"/>
      <c r="DE390" s="80"/>
      <c r="DF390" s="80"/>
      <c r="DG390" s="80"/>
    </row>
    <row r="391" spans="1:111" s="25" customFormat="1" ht="12.75">
      <c r="A391" s="22"/>
      <c r="B391" s="22"/>
      <c r="C391" s="26"/>
      <c r="D391" s="22"/>
      <c r="E391" s="27"/>
      <c r="F391" s="24"/>
      <c r="G391" s="24"/>
      <c r="H391" s="218"/>
      <c r="I391" s="218"/>
      <c r="J391" s="402"/>
      <c r="K391" s="218"/>
      <c r="DD391" s="80"/>
      <c r="DE391" s="80"/>
      <c r="DF391" s="80"/>
      <c r="DG391" s="80"/>
    </row>
    <row r="392" spans="1:111" s="25" customFormat="1" ht="12.75">
      <c r="A392" s="22"/>
      <c r="B392" s="22"/>
      <c r="C392" s="26"/>
      <c r="D392" s="22"/>
      <c r="E392" s="27"/>
      <c r="F392" s="24"/>
      <c r="G392" s="24"/>
      <c r="H392" s="218"/>
      <c r="I392" s="218"/>
      <c r="J392" s="402"/>
      <c r="K392" s="218"/>
      <c r="DD392" s="80"/>
      <c r="DE392" s="80"/>
      <c r="DF392" s="80"/>
      <c r="DG392" s="80"/>
    </row>
    <row r="393" spans="1:111" s="25" customFormat="1" ht="12.75">
      <c r="A393" s="22"/>
      <c r="B393" s="22"/>
      <c r="C393" s="26"/>
      <c r="D393" s="22"/>
      <c r="E393" s="27"/>
      <c r="F393" s="24"/>
      <c r="G393" s="24"/>
      <c r="H393" s="218"/>
      <c r="I393" s="218"/>
      <c r="J393" s="402"/>
      <c r="K393" s="218"/>
      <c r="DD393" s="80"/>
      <c r="DE393" s="80"/>
      <c r="DF393" s="80"/>
      <c r="DG393" s="80"/>
    </row>
    <row r="394" spans="1:111" s="25" customFormat="1" ht="12.75">
      <c r="A394" s="22"/>
      <c r="B394" s="22"/>
      <c r="C394" s="26"/>
      <c r="D394" s="22"/>
      <c r="E394" s="27"/>
      <c r="F394" s="24"/>
      <c r="G394" s="24"/>
      <c r="H394" s="218"/>
      <c r="I394" s="218"/>
      <c r="J394" s="402"/>
      <c r="K394" s="218"/>
      <c r="DD394" s="80"/>
      <c r="DE394" s="80"/>
      <c r="DF394" s="80"/>
      <c r="DG394" s="80"/>
    </row>
    <row r="395" spans="1:111" s="25" customFormat="1" ht="12.75">
      <c r="A395" s="22"/>
      <c r="B395" s="22"/>
      <c r="C395" s="26"/>
      <c r="D395" s="22"/>
      <c r="E395" s="27"/>
      <c r="F395" s="24"/>
      <c r="G395" s="24"/>
      <c r="H395" s="218"/>
      <c r="I395" s="218"/>
      <c r="J395" s="402"/>
      <c r="K395" s="218"/>
      <c r="DD395" s="80"/>
      <c r="DE395" s="80"/>
      <c r="DF395" s="80"/>
      <c r="DG395" s="80"/>
    </row>
    <row r="396" spans="1:111" s="25" customFormat="1" ht="12.75">
      <c r="A396" s="22"/>
      <c r="B396" s="22"/>
      <c r="C396" s="26"/>
      <c r="D396" s="22"/>
      <c r="E396" s="27"/>
      <c r="F396" s="24"/>
      <c r="G396" s="24"/>
      <c r="H396" s="218"/>
      <c r="I396" s="218"/>
      <c r="J396" s="402"/>
      <c r="K396" s="218"/>
      <c r="DD396" s="80"/>
      <c r="DE396" s="80"/>
      <c r="DF396" s="80"/>
      <c r="DG396" s="80"/>
    </row>
    <row r="397" spans="1:111" s="25" customFormat="1" ht="12.75">
      <c r="A397" s="22"/>
      <c r="B397" s="22"/>
      <c r="C397" s="26"/>
      <c r="D397" s="22"/>
      <c r="E397" s="27"/>
      <c r="F397" s="24"/>
      <c r="G397" s="24"/>
      <c r="H397" s="218"/>
      <c r="I397" s="218"/>
      <c r="J397" s="402"/>
      <c r="K397" s="218"/>
      <c r="DD397" s="80"/>
      <c r="DE397" s="80"/>
      <c r="DF397" s="80"/>
      <c r="DG397" s="80"/>
    </row>
    <row r="398" spans="1:111" s="25" customFormat="1" ht="12.75">
      <c r="A398" s="22"/>
      <c r="B398" s="22"/>
      <c r="C398" s="26"/>
      <c r="D398" s="22"/>
      <c r="E398" s="27"/>
      <c r="F398" s="24"/>
      <c r="G398" s="24"/>
      <c r="H398" s="218"/>
      <c r="I398" s="218"/>
      <c r="J398" s="402"/>
      <c r="K398" s="218"/>
      <c r="DD398" s="80"/>
      <c r="DE398" s="80"/>
      <c r="DF398" s="80"/>
      <c r="DG398" s="80"/>
    </row>
    <row r="399" spans="1:111" s="25" customFormat="1" ht="12.75">
      <c r="A399" s="22"/>
      <c r="B399" s="22"/>
      <c r="C399" s="26"/>
      <c r="D399" s="22"/>
      <c r="E399" s="27"/>
      <c r="F399" s="24"/>
      <c r="G399" s="24"/>
      <c r="H399" s="218"/>
      <c r="I399" s="218"/>
      <c r="J399" s="402"/>
      <c r="K399" s="218"/>
      <c r="DD399" s="80"/>
      <c r="DE399" s="80"/>
      <c r="DF399" s="80"/>
      <c r="DG399" s="80"/>
    </row>
    <row r="400" spans="1:111" s="25" customFormat="1" ht="12.75">
      <c r="A400" s="22"/>
      <c r="B400" s="22"/>
      <c r="C400" s="26"/>
      <c r="D400" s="22"/>
      <c r="E400" s="27"/>
      <c r="F400" s="24"/>
      <c r="G400" s="24"/>
      <c r="H400" s="218"/>
      <c r="I400" s="218"/>
      <c r="J400" s="402"/>
      <c r="K400" s="218"/>
      <c r="DD400" s="80"/>
      <c r="DE400" s="80"/>
      <c r="DF400" s="80"/>
      <c r="DG400" s="80"/>
    </row>
    <row r="401" spans="1:111" s="25" customFormat="1" ht="12.75">
      <c r="A401" s="22"/>
      <c r="B401" s="22"/>
      <c r="C401" s="26"/>
      <c r="D401" s="22"/>
      <c r="E401" s="27"/>
      <c r="F401" s="24"/>
      <c r="G401" s="24"/>
      <c r="H401" s="218"/>
      <c r="I401" s="218"/>
      <c r="J401" s="402"/>
      <c r="K401" s="218"/>
      <c r="DD401" s="80"/>
      <c r="DE401" s="80"/>
      <c r="DF401" s="80"/>
      <c r="DG401" s="80"/>
    </row>
    <row r="402" spans="1:111" s="25" customFormat="1" ht="12.75">
      <c r="A402" s="22"/>
      <c r="B402" s="22"/>
      <c r="C402" s="26"/>
      <c r="D402" s="22"/>
      <c r="E402" s="27"/>
      <c r="F402" s="24"/>
      <c r="G402" s="24"/>
      <c r="H402" s="218"/>
      <c r="I402" s="218"/>
      <c r="J402" s="402"/>
      <c r="K402" s="218"/>
      <c r="DD402" s="80"/>
      <c r="DE402" s="80"/>
      <c r="DF402" s="80"/>
      <c r="DG402" s="80"/>
    </row>
    <row r="403" spans="1:111" s="25" customFormat="1" ht="12.75">
      <c r="A403" s="22"/>
      <c r="B403" s="22"/>
      <c r="C403" s="26"/>
      <c r="D403" s="22"/>
      <c r="E403" s="27"/>
      <c r="F403" s="24"/>
      <c r="G403" s="24"/>
      <c r="H403" s="218"/>
      <c r="I403" s="218"/>
      <c r="J403" s="402"/>
      <c r="K403" s="218"/>
      <c r="DD403" s="80"/>
      <c r="DE403" s="80"/>
      <c r="DF403" s="80"/>
      <c r="DG403" s="80"/>
    </row>
    <row r="404" spans="1:111" s="25" customFormat="1" ht="12.75">
      <c r="A404" s="22"/>
      <c r="B404" s="22"/>
      <c r="C404" s="26"/>
      <c r="D404" s="22"/>
      <c r="E404" s="27"/>
      <c r="F404" s="24"/>
      <c r="G404" s="24"/>
      <c r="H404" s="218"/>
      <c r="I404" s="218"/>
      <c r="J404" s="402"/>
      <c r="K404" s="218"/>
      <c r="DD404" s="80"/>
      <c r="DE404" s="80"/>
      <c r="DF404" s="80"/>
      <c r="DG404" s="80"/>
    </row>
    <row r="405" spans="1:111" s="25" customFormat="1" ht="12.75">
      <c r="A405" s="22"/>
      <c r="B405" s="22"/>
      <c r="C405" s="26"/>
      <c r="D405" s="22"/>
      <c r="E405" s="27"/>
      <c r="F405" s="24"/>
      <c r="G405" s="24"/>
      <c r="H405" s="218"/>
      <c r="I405" s="218"/>
      <c r="J405" s="402"/>
      <c r="K405" s="218"/>
      <c r="DD405" s="80"/>
      <c r="DE405" s="80"/>
      <c r="DF405" s="80"/>
      <c r="DG405" s="80"/>
    </row>
    <row r="406" spans="1:111" s="25" customFormat="1" ht="12.75">
      <c r="A406" s="22"/>
      <c r="B406" s="22"/>
      <c r="C406" s="26"/>
      <c r="D406" s="22"/>
      <c r="E406" s="27"/>
      <c r="F406" s="24"/>
      <c r="G406" s="24"/>
      <c r="H406" s="218"/>
      <c r="I406" s="218"/>
      <c r="J406" s="402"/>
      <c r="K406" s="218"/>
      <c r="DD406" s="80"/>
      <c r="DE406" s="80"/>
      <c r="DF406" s="80"/>
      <c r="DG406" s="80"/>
    </row>
    <row r="407" spans="1:111" s="25" customFormat="1" ht="12.75">
      <c r="A407" s="22"/>
      <c r="B407" s="22"/>
      <c r="C407" s="26"/>
      <c r="D407" s="22"/>
      <c r="E407" s="27"/>
      <c r="F407" s="24"/>
      <c r="G407" s="24"/>
      <c r="H407" s="218"/>
      <c r="I407" s="218"/>
      <c r="J407" s="402"/>
      <c r="K407" s="218"/>
      <c r="DD407" s="80"/>
      <c r="DE407" s="80"/>
      <c r="DF407" s="80"/>
      <c r="DG407" s="80"/>
    </row>
    <row r="408" spans="1:111" s="25" customFormat="1" ht="12.75">
      <c r="A408" s="22"/>
      <c r="B408" s="22"/>
      <c r="C408" s="26"/>
      <c r="D408" s="22"/>
      <c r="E408" s="27"/>
      <c r="F408" s="24"/>
      <c r="G408" s="24"/>
      <c r="H408" s="218"/>
      <c r="I408" s="218"/>
      <c r="J408" s="402"/>
      <c r="K408" s="218"/>
      <c r="DD408" s="80"/>
      <c r="DE408" s="80"/>
      <c r="DF408" s="80"/>
      <c r="DG408" s="80"/>
    </row>
    <row r="409" spans="1:111" s="25" customFormat="1" ht="12.75">
      <c r="A409" s="22"/>
      <c r="B409" s="22"/>
      <c r="C409" s="26"/>
      <c r="D409" s="22"/>
      <c r="E409" s="27"/>
      <c r="F409" s="24"/>
      <c r="G409" s="24"/>
      <c r="H409" s="218"/>
      <c r="I409" s="218"/>
      <c r="J409" s="402"/>
      <c r="K409" s="218"/>
      <c r="DD409" s="80"/>
      <c r="DE409" s="80"/>
      <c r="DF409" s="80"/>
      <c r="DG409" s="80"/>
    </row>
    <row r="410" spans="1:111" s="25" customFormat="1" ht="12.75">
      <c r="A410" s="22"/>
      <c r="B410" s="22"/>
      <c r="C410" s="26"/>
      <c r="D410" s="22"/>
      <c r="E410" s="27"/>
      <c r="F410" s="24"/>
      <c r="G410" s="24"/>
      <c r="H410" s="218"/>
      <c r="I410" s="218"/>
      <c r="J410" s="402"/>
      <c r="K410" s="218"/>
      <c r="DD410" s="80"/>
      <c r="DE410" s="80"/>
      <c r="DF410" s="80"/>
      <c r="DG410" s="80"/>
    </row>
    <row r="411" spans="1:111" s="25" customFormat="1" ht="12.75">
      <c r="A411" s="22"/>
      <c r="B411" s="22"/>
      <c r="C411" s="26"/>
      <c r="D411" s="22"/>
      <c r="E411" s="27"/>
      <c r="F411" s="24"/>
      <c r="G411" s="24"/>
      <c r="H411" s="218"/>
      <c r="I411" s="218"/>
      <c r="J411" s="402"/>
      <c r="K411" s="218"/>
      <c r="DD411" s="80"/>
      <c r="DE411" s="80"/>
      <c r="DF411" s="80"/>
      <c r="DG411" s="80"/>
    </row>
    <row r="412" spans="1:111" s="25" customFormat="1" ht="12.75">
      <c r="A412" s="22"/>
      <c r="B412" s="22"/>
      <c r="C412" s="26"/>
      <c r="D412" s="22"/>
      <c r="E412" s="27"/>
      <c r="F412" s="24"/>
      <c r="G412" s="24"/>
      <c r="H412" s="218"/>
      <c r="I412" s="218"/>
      <c r="J412" s="402"/>
      <c r="K412" s="218"/>
      <c r="DD412" s="80"/>
      <c r="DE412" s="80"/>
      <c r="DF412" s="80"/>
      <c r="DG412" s="80"/>
    </row>
    <row r="413" spans="1:111" s="25" customFormat="1" ht="12.75">
      <c r="A413" s="22"/>
      <c r="B413" s="22"/>
      <c r="C413" s="26"/>
      <c r="D413" s="22"/>
      <c r="E413" s="27"/>
      <c r="F413" s="24"/>
      <c r="G413" s="24"/>
      <c r="H413" s="218"/>
      <c r="I413" s="218"/>
      <c r="J413" s="402"/>
      <c r="K413" s="218"/>
      <c r="DD413" s="80"/>
      <c r="DE413" s="80"/>
      <c r="DF413" s="80"/>
      <c r="DG413" s="80"/>
    </row>
    <row r="414" spans="1:111" s="25" customFormat="1" ht="12.75">
      <c r="A414" s="22"/>
      <c r="B414" s="22"/>
      <c r="C414" s="26"/>
      <c r="D414" s="22"/>
      <c r="E414" s="27"/>
      <c r="F414" s="24"/>
      <c r="G414" s="24"/>
      <c r="H414" s="218"/>
      <c r="I414" s="218"/>
      <c r="J414" s="402"/>
      <c r="K414" s="218"/>
      <c r="DD414" s="80"/>
      <c r="DE414" s="80"/>
      <c r="DF414" s="80"/>
      <c r="DG414" s="80"/>
    </row>
    <row r="415" spans="1:111" s="25" customFormat="1" ht="12.75">
      <c r="A415" s="22"/>
      <c r="B415" s="22"/>
      <c r="C415" s="26"/>
      <c r="D415" s="22"/>
      <c r="E415" s="27"/>
      <c r="F415" s="24"/>
      <c r="G415" s="24"/>
      <c r="H415" s="218"/>
      <c r="I415" s="218"/>
      <c r="J415" s="402"/>
      <c r="K415" s="218"/>
      <c r="DD415" s="80"/>
      <c r="DE415" s="80"/>
      <c r="DF415" s="80"/>
      <c r="DG415" s="80"/>
    </row>
    <row r="416" spans="1:111" s="25" customFormat="1" ht="12.75">
      <c r="A416" s="22"/>
      <c r="B416" s="22"/>
      <c r="C416" s="26"/>
      <c r="D416" s="22"/>
      <c r="E416" s="27"/>
      <c r="F416" s="24"/>
      <c r="G416" s="24"/>
      <c r="H416" s="218"/>
      <c r="I416" s="218"/>
      <c r="J416" s="402"/>
      <c r="K416" s="218"/>
      <c r="DD416" s="80"/>
      <c r="DE416" s="80"/>
      <c r="DF416" s="80"/>
      <c r="DG416" s="80"/>
    </row>
    <row r="417" spans="1:111" s="25" customFormat="1" ht="12.75">
      <c r="A417" s="22"/>
      <c r="B417" s="22"/>
      <c r="C417" s="26"/>
      <c r="D417" s="22"/>
      <c r="E417" s="27"/>
      <c r="F417" s="24"/>
      <c r="G417" s="24"/>
      <c r="H417" s="218"/>
      <c r="I417" s="218"/>
      <c r="J417" s="402"/>
      <c r="K417" s="218"/>
      <c r="DD417" s="80"/>
      <c r="DE417" s="80"/>
      <c r="DF417" s="80"/>
      <c r="DG417" s="80"/>
    </row>
    <row r="418" spans="1:111" s="25" customFormat="1" ht="12.75">
      <c r="A418" s="22"/>
      <c r="B418" s="22"/>
      <c r="C418" s="26"/>
      <c r="D418" s="22"/>
      <c r="E418" s="27"/>
      <c r="F418" s="24"/>
      <c r="G418" s="24"/>
      <c r="H418" s="218"/>
      <c r="I418" s="218"/>
      <c r="J418" s="402"/>
      <c r="K418" s="218"/>
      <c r="DD418" s="80"/>
      <c r="DE418" s="80"/>
      <c r="DF418" s="80"/>
      <c r="DG418" s="80"/>
    </row>
    <row r="419" spans="1:111" s="25" customFormat="1" ht="12.75">
      <c r="A419" s="22"/>
      <c r="B419" s="22"/>
      <c r="C419" s="26"/>
      <c r="D419" s="22"/>
      <c r="E419" s="27"/>
      <c r="F419" s="24"/>
      <c r="G419" s="24"/>
      <c r="H419" s="218"/>
      <c r="I419" s="218"/>
      <c r="J419" s="402"/>
      <c r="K419" s="218"/>
      <c r="DD419" s="80"/>
      <c r="DE419" s="80"/>
      <c r="DF419" s="80"/>
      <c r="DG419" s="80"/>
    </row>
    <row r="420" spans="1:111" s="25" customFormat="1" ht="12.75">
      <c r="A420" s="22"/>
      <c r="B420" s="22"/>
      <c r="C420" s="26"/>
      <c r="D420" s="22"/>
      <c r="E420" s="27"/>
      <c r="F420" s="24"/>
      <c r="G420" s="24"/>
      <c r="H420" s="218"/>
      <c r="I420" s="218"/>
      <c r="J420" s="402"/>
      <c r="K420" s="218"/>
      <c r="DD420" s="80"/>
      <c r="DE420" s="80"/>
      <c r="DF420" s="80"/>
      <c r="DG420" s="80"/>
    </row>
    <row r="421" spans="1:111" s="25" customFormat="1" ht="12.75">
      <c r="A421" s="22"/>
      <c r="B421" s="22"/>
      <c r="C421" s="26"/>
      <c r="D421" s="22"/>
      <c r="E421" s="27"/>
      <c r="F421" s="24"/>
      <c r="G421" s="24"/>
      <c r="H421" s="218"/>
      <c r="I421" s="218"/>
      <c r="J421" s="402"/>
      <c r="K421" s="218"/>
      <c r="DD421" s="80"/>
      <c r="DE421" s="80"/>
      <c r="DF421" s="80"/>
      <c r="DG421" s="80"/>
    </row>
    <row r="422" spans="1:111" s="25" customFormat="1" ht="12.75">
      <c r="A422" s="22"/>
      <c r="B422" s="22"/>
      <c r="C422" s="26"/>
      <c r="D422" s="22"/>
      <c r="E422" s="27"/>
      <c r="F422" s="24"/>
      <c r="G422" s="24"/>
      <c r="H422" s="218"/>
      <c r="I422" s="218"/>
      <c r="J422" s="402"/>
      <c r="K422" s="218"/>
      <c r="DD422" s="80"/>
      <c r="DE422" s="80"/>
      <c r="DF422" s="80"/>
      <c r="DG422" s="80"/>
    </row>
    <row r="423" spans="1:111" s="25" customFormat="1" ht="12.75">
      <c r="A423" s="22"/>
      <c r="B423" s="22"/>
      <c r="C423" s="26"/>
      <c r="D423" s="22"/>
      <c r="E423" s="27"/>
      <c r="F423" s="24"/>
      <c r="G423" s="24"/>
      <c r="H423" s="218"/>
      <c r="I423" s="218"/>
      <c r="J423" s="402"/>
      <c r="K423" s="218"/>
      <c r="DD423" s="80"/>
      <c r="DE423" s="80"/>
      <c r="DF423" s="80"/>
      <c r="DG423" s="80"/>
    </row>
    <row r="424" spans="1:111" s="25" customFormat="1" ht="12.75">
      <c r="A424" s="22"/>
      <c r="B424" s="22"/>
      <c r="C424" s="26"/>
      <c r="D424" s="22"/>
      <c r="E424" s="27"/>
      <c r="F424" s="24"/>
      <c r="G424" s="24"/>
      <c r="H424" s="218"/>
      <c r="I424" s="218"/>
      <c r="J424" s="402"/>
      <c r="K424" s="218"/>
      <c r="DD424" s="80"/>
      <c r="DE424" s="80"/>
      <c r="DF424" s="80"/>
      <c r="DG424" s="80"/>
    </row>
    <row r="425" spans="1:111" s="25" customFormat="1" ht="12.75">
      <c r="A425" s="22"/>
      <c r="B425" s="22"/>
      <c r="C425" s="26"/>
      <c r="D425" s="22"/>
      <c r="E425" s="27"/>
      <c r="F425" s="24"/>
      <c r="G425" s="24"/>
      <c r="H425" s="218"/>
      <c r="I425" s="218"/>
      <c r="J425" s="402"/>
      <c r="K425" s="218"/>
      <c r="DD425" s="80"/>
      <c r="DE425" s="80"/>
      <c r="DF425" s="80"/>
      <c r="DG425" s="80"/>
    </row>
    <row r="426" spans="1:111" s="25" customFormat="1" ht="12.75">
      <c r="A426" s="22"/>
      <c r="B426" s="22"/>
      <c r="C426" s="26"/>
      <c r="D426" s="22"/>
      <c r="E426" s="27"/>
      <c r="F426" s="24"/>
      <c r="G426" s="24"/>
      <c r="H426" s="218"/>
      <c r="I426" s="218"/>
      <c r="J426" s="402"/>
      <c r="K426" s="218"/>
      <c r="DD426" s="80"/>
      <c r="DE426" s="80"/>
      <c r="DF426" s="80"/>
      <c r="DG426" s="80"/>
    </row>
    <row r="427" spans="1:111" s="25" customFormat="1" ht="12.75">
      <c r="A427" s="22"/>
      <c r="B427" s="22"/>
      <c r="C427" s="26"/>
      <c r="D427" s="22"/>
      <c r="E427" s="27"/>
      <c r="F427" s="24"/>
      <c r="G427" s="24"/>
      <c r="H427" s="218"/>
      <c r="I427" s="218"/>
      <c r="J427" s="402"/>
      <c r="K427" s="218"/>
      <c r="DD427" s="80"/>
      <c r="DE427" s="80"/>
      <c r="DF427" s="80"/>
      <c r="DG427" s="80"/>
    </row>
    <row r="428" spans="1:111" s="25" customFormat="1" ht="12.75">
      <c r="A428" s="22"/>
      <c r="B428" s="22"/>
      <c r="C428" s="26"/>
      <c r="D428" s="22"/>
      <c r="E428" s="27"/>
      <c r="F428" s="24"/>
      <c r="G428" s="24"/>
      <c r="H428" s="218"/>
      <c r="I428" s="218"/>
      <c r="J428" s="402"/>
      <c r="K428" s="218"/>
      <c r="DD428" s="80"/>
      <c r="DE428" s="80"/>
      <c r="DF428" s="80"/>
      <c r="DG428" s="80"/>
    </row>
    <row r="429" spans="1:111" s="25" customFormat="1" ht="12.75">
      <c r="A429" s="22"/>
      <c r="B429" s="22"/>
      <c r="C429" s="26"/>
      <c r="D429" s="22"/>
      <c r="E429" s="27"/>
      <c r="F429" s="24"/>
      <c r="G429" s="24"/>
      <c r="H429" s="218"/>
      <c r="I429" s="218"/>
      <c r="J429" s="402"/>
      <c r="K429" s="218"/>
      <c r="DD429" s="80"/>
      <c r="DE429" s="80"/>
      <c r="DF429" s="80"/>
      <c r="DG429" s="80"/>
    </row>
    <row r="430" spans="1:111" s="25" customFormat="1" ht="12.75">
      <c r="A430" s="22"/>
      <c r="B430" s="22"/>
      <c r="C430" s="26"/>
      <c r="D430" s="22"/>
      <c r="E430" s="27"/>
      <c r="F430" s="24"/>
      <c r="G430" s="24"/>
      <c r="H430" s="218"/>
      <c r="I430" s="218"/>
      <c r="J430" s="402"/>
      <c r="K430" s="218"/>
      <c r="DD430" s="80"/>
      <c r="DE430" s="80"/>
      <c r="DF430" s="80"/>
      <c r="DG430" s="80"/>
    </row>
    <row r="431" spans="1:111" s="25" customFormat="1" ht="12.75">
      <c r="A431" s="22"/>
      <c r="B431" s="22"/>
      <c r="C431" s="26"/>
      <c r="D431" s="22"/>
      <c r="E431" s="27"/>
      <c r="F431" s="24"/>
      <c r="G431" s="24"/>
      <c r="H431" s="218"/>
      <c r="I431" s="218"/>
      <c r="J431" s="402"/>
      <c r="K431" s="218"/>
      <c r="DD431" s="80"/>
      <c r="DE431" s="80"/>
      <c r="DF431" s="80"/>
      <c r="DG431" s="80"/>
    </row>
    <row r="432" spans="1:111" s="25" customFormat="1" ht="12.75">
      <c r="A432" s="22"/>
      <c r="B432" s="22"/>
      <c r="C432" s="26"/>
      <c r="D432" s="22"/>
      <c r="E432" s="27"/>
      <c r="F432" s="24"/>
      <c r="G432" s="24"/>
      <c r="H432" s="218"/>
      <c r="I432" s="218"/>
      <c r="J432" s="402"/>
      <c r="K432" s="218"/>
      <c r="DD432" s="80"/>
      <c r="DE432" s="80"/>
      <c r="DF432" s="80"/>
      <c r="DG432" s="80"/>
    </row>
    <row r="433" spans="1:111" s="25" customFormat="1" ht="12.75">
      <c r="A433" s="22"/>
      <c r="B433" s="22"/>
      <c r="C433" s="26"/>
      <c r="D433" s="22"/>
      <c r="E433" s="27"/>
      <c r="F433" s="24"/>
      <c r="G433" s="24"/>
      <c r="H433" s="218"/>
      <c r="I433" s="218"/>
      <c r="J433" s="402"/>
      <c r="K433" s="218"/>
      <c r="DD433" s="80"/>
      <c r="DE433" s="80"/>
      <c r="DF433" s="80"/>
      <c r="DG433" s="80"/>
    </row>
    <row r="434" spans="1:111" s="25" customFormat="1" ht="12.75">
      <c r="A434" s="22"/>
      <c r="B434" s="22"/>
      <c r="C434" s="26"/>
      <c r="D434" s="22"/>
      <c r="E434" s="27"/>
      <c r="F434" s="24"/>
      <c r="G434" s="24"/>
      <c r="H434" s="218"/>
      <c r="I434" s="218"/>
      <c r="J434" s="402"/>
      <c r="K434" s="218"/>
      <c r="DD434" s="80"/>
      <c r="DE434" s="80"/>
      <c r="DF434" s="80"/>
      <c r="DG434" s="80"/>
    </row>
    <row r="435" spans="1:111" s="25" customFormat="1" ht="12.75">
      <c r="A435" s="22"/>
      <c r="B435" s="22"/>
      <c r="C435" s="26"/>
      <c r="D435" s="22"/>
      <c r="E435" s="27"/>
      <c r="F435" s="24"/>
      <c r="G435" s="24"/>
      <c r="H435" s="218"/>
      <c r="I435" s="218"/>
      <c r="J435" s="402"/>
      <c r="K435" s="218"/>
      <c r="DD435" s="80"/>
      <c r="DE435" s="80"/>
      <c r="DF435" s="80"/>
      <c r="DG435" s="80"/>
    </row>
    <row r="436" spans="1:111" s="25" customFormat="1" ht="12.75">
      <c r="A436" s="22"/>
      <c r="B436" s="22"/>
      <c r="C436" s="26"/>
      <c r="D436" s="22"/>
      <c r="E436" s="27"/>
      <c r="F436" s="24"/>
      <c r="G436" s="24"/>
      <c r="H436" s="218"/>
      <c r="I436" s="218"/>
      <c r="J436" s="402"/>
      <c r="K436" s="218"/>
      <c r="DD436" s="80"/>
      <c r="DE436" s="80"/>
      <c r="DF436" s="80"/>
      <c r="DG436" s="80"/>
    </row>
    <row r="437" spans="1:111" s="25" customFormat="1" ht="12.75">
      <c r="A437" s="22"/>
      <c r="B437" s="22"/>
      <c r="C437" s="26"/>
      <c r="D437" s="22"/>
      <c r="E437" s="27"/>
      <c r="F437" s="24"/>
      <c r="G437" s="24"/>
      <c r="H437" s="218"/>
      <c r="I437" s="218"/>
      <c r="J437" s="402"/>
      <c r="K437" s="218"/>
      <c r="DD437" s="80"/>
      <c r="DE437" s="80"/>
      <c r="DF437" s="80"/>
      <c r="DG437" s="80"/>
    </row>
    <row r="438" spans="1:111" s="25" customFormat="1" ht="12.75">
      <c r="A438" s="22"/>
      <c r="B438" s="22"/>
      <c r="C438" s="26"/>
      <c r="D438" s="22"/>
      <c r="E438" s="27"/>
      <c r="F438" s="24"/>
      <c r="G438" s="24"/>
      <c r="H438" s="218"/>
      <c r="I438" s="218"/>
      <c r="J438" s="402"/>
      <c r="K438" s="218"/>
      <c r="DD438" s="80"/>
      <c r="DE438" s="80"/>
      <c r="DF438" s="80"/>
      <c r="DG438" s="80"/>
    </row>
    <row r="439" spans="1:111" s="25" customFormat="1" ht="12.75">
      <c r="A439" s="22"/>
      <c r="B439" s="22"/>
      <c r="C439" s="26"/>
      <c r="D439" s="22"/>
      <c r="E439" s="27"/>
      <c r="F439" s="24"/>
      <c r="G439" s="24"/>
      <c r="H439" s="218"/>
      <c r="I439" s="218"/>
      <c r="J439" s="402"/>
      <c r="K439" s="218"/>
      <c r="DD439" s="80"/>
      <c r="DE439" s="80"/>
      <c r="DF439" s="80"/>
      <c r="DG439" s="80"/>
    </row>
    <row r="440" spans="1:111" s="25" customFormat="1" ht="12.75">
      <c r="A440" s="22"/>
      <c r="B440" s="22"/>
      <c r="C440" s="26"/>
      <c r="D440" s="22"/>
      <c r="E440" s="27"/>
      <c r="F440" s="24"/>
      <c r="G440" s="24"/>
      <c r="H440" s="218"/>
      <c r="I440" s="218"/>
      <c r="J440" s="402"/>
      <c r="K440" s="218"/>
      <c r="DD440" s="80"/>
      <c r="DE440" s="80"/>
      <c r="DF440" s="80"/>
      <c r="DG440" s="80"/>
    </row>
    <row r="441" spans="1:111" s="25" customFormat="1" ht="12.75">
      <c r="A441" s="22"/>
      <c r="B441" s="22"/>
      <c r="C441" s="26"/>
      <c r="D441" s="22"/>
      <c r="E441" s="27"/>
      <c r="F441" s="24"/>
      <c r="G441" s="24"/>
      <c r="H441" s="218"/>
      <c r="I441" s="218"/>
      <c r="J441" s="402"/>
      <c r="K441" s="218"/>
      <c r="DD441" s="80"/>
      <c r="DE441" s="80"/>
      <c r="DF441" s="80"/>
      <c r="DG441" s="80"/>
    </row>
    <row r="442" spans="1:111" s="25" customFormat="1" ht="12.75">
      <c r="A442" s="22"/>
      <c r="B442" s="22"/>
      <c r="C442" s="26"/>
      <c r="D442" s="22"/>
      <c r="E442" s="27"/>
      <c r="F442" s="24"/>
      <c r="G442" s="24"/>
      <c r="H442" s="218"/>
      <c r="I442" s="218"/>
      <c r="J442" s="402"/>
      <c r="K442" s="218"/>
      <c r="DD442" s="80"/>
      <c r="DE442" s="80"/>
      <c r="DF442" s="80"/>
      <c r="DG442" s="80"/>
    </row>
    <row r="443" spans="1:111" s="25" customFormat="1" ht="12.75">
      <c r="A443" s="22"/>
      <c r="B443" s="22"/>
      <c r="C443" s="26"/>
      <c r="D443" s="22"/>
      <c r="E443" s="27"/>
      <c r="F443" s="24"/>
      <c r="G443" s="24"/>
      <c r="H443" s="218"/>
      <c r="I443" s="218"/>
      <c r="J443" s="402"/>
      <c r="K443" s="218"/>
      <c r="DD443" s="80"/>
      <c r="DE443" s="80"/>
      <c r="DF443" s="80"/>
      <c r="DG443" s="80"/>
    </row>
    <row r="444" spans="1:111" s="25" customFormat="1" ht="12.75">
      <c r="A444" s="22"/>
      <c r="B444" s="22"/>
      <c r="C444" s="26"/>
      <c r="D444" s="22"/>
      <c r="E444" s="27"/>
      <c r="F444" s="24"/>
      <c r="G444" s="24"/>
      <c r="H444" s="218"/>
      <c r="I444" s="218"/>
      <c r="J444" s="402"/>
      <c r="K444" s="218"/>
      <c r="DD444" s="80"/>
      <c r="DE444" s="80"/>
      <c r="DF444" s="80"/>
      <c r="DG444" s="80"/>
    </row>
    <row r="445" spans="1:111" s="25" customFormat="1" ht="12.75">
      <c r="A445" s="22"/>
      <c r="B445" s="22"/>
      <c r="C445" s="26"/>
      <c r="D445" s="22"/>
      <c r="E445" s="27"/>
      <c r="F445" s="24"/>
      <c r="G445" s="24"/>
      <c r="H445" s="218"/>
      <c r="I445" s="218"/>
      <c r="J445" s="402"/>
      <c r="K445" s="218"/>
      <c r="DD445" s="80"/>
      <c r="DE445" s="80"/>
      <c r="DF445" s="80"/>
      <c r="DG445" s="80"/>
    </row>
    <row r="446" spans="1:111" s="25" customFormat="1" ht="12.75">
      <c r="A446" s="22"/>
      <c r="B446" s="22"/>
      <c r="C446" s="26"/>
      <c r="D446" s="22"/>
      <c r="E446" s="27"/>
      <c r="F446" s="24"/>
      <c r="G446" s="24"/>
      <c r="H446" s="218"/>
      <c r="I446" s="218"/>
      <c r="J446" s="402"/>
      <c r="K446" s="218"/>
      <c r="DD446" s="80"/>
      <c r="DE446" s="80"/>
      <c r="DF446" s="80"/>
      <c r="DG446" s="80"/>
    </row>
    <row r="447" spans="1:111" s="25" customFormat="1" ht="12.75">
      <c r="A447" s="22"/>
      <c r="B447" s="22"/>
      <c r="C447" s="26"/>
      <c r="D447" s="22"/>
      <c r="E447" s="27"/>
      <c r="F447" s="24"/>
      <c r="G447" s="24"/>
      <c r="H447" s="218"/>
      <c r="I447" s="218"/>
      <c r="J447" s="402"/>
      <c r="K447" s="218"/>
      <c r="DD447" s="80"/>
      <c r="DE447" s="80"/>
      <c r="DF447" s="80"/>
      <c r="DG447" s="80"/>
    </row>
    <row r="448" spans="1:111" s="25" customFormat="1" ht="12.75">
      <c r="A448" s="22"/>
      <c r="B448" s="22"/>
      <c r="C448" s="26"/>
      <c r="D448" s="22"/>
      <c r="E448" s="27"/>
      <c r="F448" s="24"/>
      <c r="G448" s="24"/>
      <c r="H448" s="218"/>
      <c r="I448" s="218"/>
      <c r="J448" s="402"/>
      <c r="K448" s="218"/>
      <c r="DD448" s="80"/>
      <c r="DE448" s="80"/>
      <c r="DF448" s="80"/>
      <c r="DG448" s="80"/>
    </row>
    <row r="449" spans="1:111" s="25" customFormat="1" ht="12.75">
      <c r="A449" s="22"/>
      <c r="B449" s="22"/>
      <c r="C449" s="26"/>
      <c r="D449" s="22"/>
      <c r="E449" s="27"/>
      <c r="F449" s="24"/>
      <c r="G449" s="24"/>
      <c r="H449" s="218"/>
      <c r="I449" s="218"/>
      <c r="J449" s="402"/>
      <c r="K449" s="218"/>
      <c r="DD449" s="80"/>
      <c r="DE449" s="80"/>
      <c r="DF449" s="80"/>
      <c r="DG449" s="80"/>
    </row>
    <row r="450" spans="1:111" s="25" customFormat="1" ht="12.75">
      <c r="A450" s="22"/>
      <c r="B450" s="22"/>
      <c r="C450" s="26"/>
      <c r="D450" s="22"/>
      <c r="E450" s="27"/>
      <c r="F450" s="24"/>
      <c r="G450" s="24"/>
      <c r="H450" s="218"/>
      <c r="I450" s="218"/>
      <c r="J450" s="402"/>
      <c r="K450" s="218"/>
      <c r="DD450" s="80"/>
      <c r="DE450" s="80"/>
      <c r="DF450" s="80"/>
      <c r="DG450" s="80"/>
    </row>
    <row r="451" spans="1:111" s="25" customFormat="1" ht="12.75">
      <c r="A451" s="22"/>
      <c r="B451" s="22"/>
      <c r="C451" s="26"/>
      <c r="D451" s="22"/>
      <c r="E451" s="27"/>
      <c r="F451" s="24"/>
      <c r="G451" s="24"/>
      <c r="H451" s="218"/>
      <c r="I451" s="218"/>
      <c r="J451" s="402"/>
      <c r="K451" s="218"/>
      <c r="DD451" s="80"/>
      <c r="DE451" s="80"/>
      <c r="DF451" s="80"/>
      <c r="DG451" s="80"/>
    </row>
    <row r="452" spans="1:111" s="25" customFormat="1" ht="12.75">
      <c r="A452" s="22"/>
      <c r="B452" s="22"/>
      <c r="C452" s="26"/>
      <c r="D452" s="22"/>
      <c r="E452" s="27"/>
      <c r="F452" s="24"/>
      <c r="G452" s="24"/>
      <c r="H452" s="218"/>
      <c r="I452" s="218"/>
      <c r="J452" s="402"/>
      <c r="K452" s="218"/>
      <c r="DD452" s="80"/>
      <c r="DE452" s="80"/>
      <c r="DF452" s="80"/>
      <c r="DG452" s="80"/>
    </row>
    <row r="453" spans="1:111" s="25" customFormat="1" ht="12.75">
      <c r="A453" s="22"/>
      <c r="B453" s="22"/>
      <c r="C453" s="26"/>
      <c r="D453" s="22"/>
      <c r="E453" s="27"/>
      <c r="F453" s="24"/>
      <c r="G453" s="24"/>
      <c r="H453" s="218"/>
      <c r="I453" s="218"/>
      <c r="J453" s="402"/>
      <c r="K453" s="218"/>
      <c r="DD453" s="80"/>
      <c r="DE453" s="80"/>
      <c r="DF453" s="80"/>
      <c r="DG453" s="80"/>
    </row>
    <row r="454" spans="1:111" s="25" customFormat="1" ht="12.75">
      <c r="A454" s="22"/>
      <c r="B454" s="22"/>
      <c r="C454" s="26"/>
      <c r="D454" s="22"/>
      <c r="E454" s="27"/>
      <c r="F454" s="24"/>
      <c r="G454" s="24"/>
      <c r="H454" s="218"/>
      <c r="I454" s="218"/>
      <c r="J454" s="402"/>
      <c r="K454" s="218"/>
      <c r="DD454" s="80"/>
      <c r="DE454" s="80"/>
      <c r="DF454" s="80"/>
      <c r="DG454" s="80"/>
    </row>
    <row r="455" spans="1:111" s="25" customFormat="1" ht="12.75">
      <c r="A455" s="22"/>
      <c r="B455" s="22"/>
      <c r="C455" s="26"/>
      <c r="D455" s="22"/>
      <c r="E455" s="27"/>
      <c r="F455" s="24"/>
      <c r="G455" s="24"/>
      <c r="H455" s="218"/>
      <c r="I455" s="218"/>
      <c r="J455" s="402"/>
      <c r="K455" s="218"/>
      <c r="DD455" s="80"/>
      <c r="DE455" s="80"/>
      <c r="DF455" s="80"/>
      <c r="DG455" s="80"/>
    </row>
    <row r="456" spans="1:111" s="25" customFormat="1" ht="12.75">
      <c r="A456" s="22"/>
      <c r="B456" s="22"/>
      <c r="C456" s="26"/>
      <c r="D456" s="22"/>
      <c r="E456" s="27"/>
      <c r="F456" s="24"/>
      <c r="G456" s="24"/>
      <c r="H456" s="218"/>
      <c r="I456" s="218"/>
      <c r="J456" s="402"/>
      <c r="K456" s="218"/>
      <c r="DD456" s="80"/>
      <c r="DE456" s="80"/>
      <c r="DF456" s="80"/>
      <c r="DG456" s="80"/>
    </row>
    <row r="457" spans="1:111" s="25" customFormat="1" ht="12.75">
      <c r="A457" s="22"/>
      <c r="B457" s="22"/>
      <c r="C457" s="26"/>
      <c r="D457" s="22"/>
      <c r="E457" s="27"/>
      <c r="F457" s="24"/>
      <c r="G457" s="24"/>
      <c r="H457" s="218"/>
      <c r="I457" s="218"/>
      <c r="J457" s="402"/>
      <c r="K457" s="218"/>
      <c r="DD457" s="80"/>
      <c r="DE457" s="80"/>
      <c r="DF457" s="80"/>
      <c r="DG457" s="80"/>
    </row>
    <row r="458" spans="1:111" s="25" customFormat="1" ht="12.75">
      <c r="A458" s="22"/>
      <c r="B458" s="22"/>
      <c r="C458" s="26"/>
      <c r="D458" s="22"/>
      <c r="E458" s="27"/>
      <c r="F458" s="24"/>
      <c r="G458" s="24"/>
      <c r="H458" s="218"/>
      <c r="I458" s="218"/>
      <c r="J458" s="402"/>
      <c r="K458" s="218"/>
      <c r="DD458" s="80"/>
      <c r="DE458" s="80"/>
      <c r="DF458" s="80"/>
      <c r="DG458" s="80"/>
    </row>
    <row r="459" spans="1:111" s="25" customFormat="1" ht="12.75">
      <c r="A459" s="22"/>
      <c r="B459" s="22"/>
      <c r="C459" s="26"/>
      <c r="D459" s="22"/>
      <c r="E459" s="27"/>
      <c r="F459" s="24"/>
      <c r="G459" s="24"/>
      <c r="H459" s="218"/>
      <c r="I459" s="218"/>
      <c r="J459" s="402"/>
      <c r="K459" s="218"/>
      <c r="DD459" s="80"/>
      <c r="DE459" s="80"/>
      <c r="DF459" s="80"/>
      <c r="DG459" s="80"/>
    </row>
    <row r="460" spans="1:111" s="25" customFormat="1" ht="12.75">
      <c r="A460" s="22"/>
      <c r="B460" s="22"/>
      <c r="C460" s="26"/>
      <c r="D460" s="22"/>
      <c r="E460" s="27"/>
      <c r="F460" s="24"/>
      <c r="G460" s="24"/>
      <c r="H460" s="218"/>
      <c r="I460" s="218"/>
      <c r="J460" s="402"/>
      <c r="K460" s="218"/>
      <c r="DD460" s="80"/>
      <c r="DE460" s="80"/>
      <c r="DF460" s="80"/>
      <c r="DG460" s="80"/>
    </row>
    <row r="461" spans="1:111" s="25" customFormat="1" ht="12.75">
      <c r="A461" s="22"/>
      <c r="B461" s="22"/>
      <c r="C461" s="26"/>
      <c r="D461" s="22"/>
      <c r="E461" s="27"/>
      <c r="F461" s="24"/>
      <c r="G461" s="24"/>
      <c r="H461" s="218"/>
      <c r="I461" s="218"/>
      <c r="J461" s="402"/>
      <c r="K461" s="218"/>
      <c r="DD461" s="80"/>
      <c r="DE461" s="80"/>
      <c r="DF461" s="80"/>
      <c r="DG461" s="80"/>
    </row>
    <row r="462" spans="1:111" s="25" customFormat="1" ht="12.75">
      <c r="A462" s="22"/>
      <c r="B462" s="22"/>
      <c r="C462" s="26"/>
      <c r="D462" s="22"/>
      <c r="E462" s="27"/>
      <c r="F462" s="24"/>
      <c r="G462" s="24"/>
      <c r="H462" s="218"/>
      <c r="I462" s="218"/>
      <c r="J462" s="402"/>
      <c r="K462" s="218"/>
      <c r="DD462" s="80"/>
      <c r="DE462" s="80"/>
      <c r="DF462" s="80"/>
      <c r="DG462" s="80"/>
    </row>
    <row r="463" spans="1:111" s="25" customFormat="1" ht="12.75">
      <c r="A463" s="22"/>
      <c r="B463" s="22"/>
      <c r="C463" s="26"/>
      <c r="D463" s="22"/>
      <c r="E463" s="27"/>
      <c r="F463" s="24"/>
      <c r="G463" s="24"/>
      <c r="H463" s="218"/>
      <c r="I463" s="218"/>
      <c r="J463" s="402"/>
      <c r="K463" s="218"/>
      <c r="DD463" s="80"/>
      <c r="DE463" s="80"/>
      <c r="DF463" s="80"/>
      <c r="DG463" s="80"/>
    </row>
    <row r="464" spans="1:111" s="25" customFormat="1" ht="12.75">
      <c r="A464" s="22"/>
      <c r="B464" s="22"/>
      <c r="C464" s="26"/>
      <c r="D464" s="22"/>
      <c r="E464" s="27"/>
      <c r="F464" s="24"/>
      <c r="G464" s="24"/>
      <c r="H464" s="218"/>
      <c r="I464" s="218"/>
      <c r="J464" s="402"/>
      <c r="K464" s="218"/>
      <c r="DD464" s="80"/>
      <c r="DE464" s="80"/>
      <c r="DF464" s="80"/>
      <c r="DG464" s="80"/>
    </row>
    <row r="465" spans="1:111" s="25" customFormat="1" ht="12.75">
      <c r="A465" s="22"/>
      <c r="B465" s="22"/>
      <c r="C465" s="26"/>
      <c r="D465" s="22"/>
      <c r="E465" s="27"/>
      <c r="F465" s="24"/>
      <c r="G465" s="24"/>
      <c r="H465" s="218"/>
      <c r="I465" s="218"/>
      <c r="J465" s="402"/>
      <c r="K465" s="218"/>
      <c r="DD465" s="80"/>
      <c r="DE465" s="80"/>
      <c r="DF465" s="80"/>
      <c r="DG465" s="80"/>
    </row>
    <row r="466" spans="1:111" s="25" customFormat="1" ht="12.75">
      <c r="A466" s="22"/>
      <c r="B466" s="22"/>
      <c r="C466" s="26"/>
      <c r="D466" s="22"/>
      <c r="E466" s="27"/>
      <c r="F466" s="24"/>
      <c r="G466" s="24"/>
      <c r="H466" s="218"/>
      <c r="I466" s="218"/>
      <c r="J466" s="402"/>
      <c r="K466" s="218"/>
      <c r="DD466" s="80"/>
      <c r="DE466" s="80"/>
      <c r="DF466" s="80"/>
      <c r="DG466" s="80"/>
    </row>
    <row r="467" spans="1:111" s="25" customFormat="1" ht="12.75">
      <c r="A467" s="22"/>
      <c r="B467" s="22"/>
      <c r="C467" s="26"/>
      <c r="D467" s="22"/>
      <c r="E467" s="27"/>
      <c r="F467" s="24"/>
      <c r="G467" s="24"/>
      <c r="H467" s="218"/>
      <c r="I467" s="218"/>
      <c r="J467" s="402"/>
      <c r="K467" s="218"/>
      <c r="DD467" s="80"/>
      <c r="DE467" s="80"/>
      <c r="DF467" s="80"/>
      <c r="DG467" s="80"/>
    </row>
    <row r="468" spans="1:111" s="25" customFormat="1" ht="12.75">
      <c r="A468" s="22"/>
      <c r="B468" s="22"/>
      <c r="C468" s="26"/>
      <c r="D468" s="22"/>
      <c r="E468" s="27"/>
      <c r="F468" s="24"/>
      <c r="G468" s="24"/>
      <c r="H468" s="218"/>
      <c r="I468" s="218"/>
      <c r="J468" s="402"/>
      <c r="K468" s="218"/>
      <c r="DD468" s="80"/>
      <c r="DE468" s="80"/>
      <c r="DF468" s="80"/>
      <c r="DG468" s="80"/>
    </row>
    <row r="469" spans="1:111" s="25" customFormat="1" ht="12.75">
      <c r="A469" s="22"/>
      <c r="B469" s="22"/>
      <c r="C469" s="26"/>
      <c r="D469" s="22"/>
      <c r="E469" s="27"/>
      <c r="F469" s="24"/>
      <c r="G469" s="24"/>
      <c r="H469" s="218"/>
      <c r="I469" s="218"/>
      <c r="J469" s="402"/>
      <c r="K469" s="218"/>
      <c r="DD469" s="80"/>
      <c r="DE469" s="80"/>
      <c r="DF469" s="80"/>
      <c r="DG469" s="80"/>
    </row>
    <row r="470" spans="1:111" s="25" customFormat="1" ht="12.75">
      <c r="A470" s="22"/>
      <c r="B470" s="22"/>
      <c r="C470" s="26"/>
      <c r="D470" s="22"/>
      <c r="E470" s="27"/>
      <c r="F470" s="24"/>
      <c r="G470" s="24"/>
      <c r="H470" s="218"/>
      <c r="I470" s="218"/>
      <c r="J470" s="402"/>
      <c r="K470" s="218"/>
      <c r="DD470" s="80"/>
      <c r="DE470" s="80"/>
      <c r="DF470" s="80"/>
      <c r="DG470" s="80"/>
    </row>
    <row r="471" spans="1:111" s="25" customFormat="1" ht="12.75">
      <c r="A471" s="22"/>
      <c r="B471" s="22"/>
      <c r="C471" s="26"/>
      <c r="D471" s="22"/>
      <c r="E471" s="27"/>
      <c r="F471" s="24"/>
      <c r="G471" s="24"/>
      <c r="H471" s="218"/>
      <c r="I471" s="218"/>
      <c r="J471" s="402"/>
      <c r="K471" s="218"/>
      <c r="DD471" s="80"/>
      <c r="DE471" s="80"/>
      <c r="DF471" s="80"/>
      <c r="DG471" s="80"/>
    </row>
    <row r="472" spans="1:111" s="25" customFormat="1" ht="12.75">
      <c r="A472" s="22"/>
      <c r="B472" s="22"/>
      <c r="C472" s="26"/>
      <c r="D472" s="22"/>
      <c r="E472" s="27"/>
      <c r="F472" s="24"/>
      <c r="G472" s="24"/>
      <c r="H472" s="218"/>
      <c r="I472" s="218"/>
      <c r="J472" s="402"/>
      <c r="K472" s="218"/>
      <c r="DD472" s="80"/>
      <c r="DE472" s="80"/>
      <c r="DF472" s="80"/>
      <c r="DG472" s="80"/>
    </row>
    <row r="473" spans="1:111" s="25" customFormat="1" ht="12.75">
      <c r="A473" s="22"/>
      <c r="B473" s="22"/>
      <c r="C473" s="26"/>
      <c r="D473" s="22"/>
      <c r="E473" s="27"/>
      <c r="F473" s="24"/>
      <c r="G473" s="24"/>
      <c r="H473" s="218"/>
      <c r="I473" s="218"/>
      <c r="J473" s="402"/>
      <c r="K473" s="218"/>
      <c r="DD473" s="80"/>
      <c r="DE473" s="80"/>
      <c r="DF473" s="80"/>
      <c r="DG473" s="80"/>
    </row>
    <row r="474" spans="1:111" s="25" customFormat="1" ht="12.75">
      <c r="A474" s="22"/>
      <c r="B474" s="22"/>
      <c r="C474" s="26"/>
      <c r="D474" s="22"/>
      <c r="E474" s="27"/>
      <c r="F474" s="24"/>
      <c r="G474" s="24"/>
      <c r="H474" s="218"/>
      <c r="I474" s="218"/>
      <c r="J474" s="402"/>
      <c r="K474" s="218"/>
      <c r="DD474" s="80"/>
      <c r="DE474" s="80"/>
      <c r="DF474" s="80"/>
      <c r="DG474" s="80"/>
    </row>
    <row r="475" spans="1:111" s="25" customFormat="1" ht="12.75">
      <c r="A475" s="22"/>
      <c r="B475" s="22"/>
      <c r="C475" s="26"/>
      <c r="D475" s="22"/>
      <c r="E475" s="27"/>
      <c r="F475" s="24"/>
      <c r="G475" s="24"/>
      <c r="H475" s="218"/>
      <c r="I475" s="218"/>
      <c r="J475" s="402"/>
      <c r="K475" s="218"/>
      <c r="DD475" s="80"/>
      <c r="DE475" s="80"/>
      <c r="DF475" s="80"/>
      <c r="DG475" s="80"/>
    </row>
    <row r="476" spans="1:111" s="25" customFormat="1" ht="12.75">
      <c r="A476" s="22"/>
      <c r="B476" s="22"/>
      <c r="C476" s="26"/>
      <c r="D476" s="22"/>
      <c r="E476" s="27"/>
      <c r="F476" s="24"/>
      <c r="G476" s="24"/>
      <c r="H476" s="218"/>
      <c r="I476" s="218"/>
      <c r="J476" s="402"/>
      <c r="K476" s="218"/>
      <c r="DD476" s="80"/>
      <c r="DE476" s="80"/>
      <c r="DF476" s="80"/>
      <c r="DG476" s="80"/>
    </row>
    <row r="477" spans="1:111" s="25" customFormat="1" ht="12.75">
      <c r="A477" s="22"/>
      <c r="B477" s="22"/>
      <c r="C477" s="26"/>
      <c r="D477" s="22"/>
      <c r="E477" s="27"/>
      <c r="F477" s="24"/>
      <c r="G477" s="24"/>
      <c r="H477" s="218"/>
      <c r="I477" s="218"/>
      <c r="J477" s="402"/>
      <c r="K477" s="218"/>
      <c r="DD477" s="80"/>
      <c r="DE477" s="80"/>
      <c r="DF477" s="80"/>
      <c r="DG477" s="80"/>
    </row>
    <row r="478" spans="1:111" s="25" customFormat="1" ht="12.75">
      <c r="A478" s="22"/>
      <c r="B478" s="22"/>
      <c r="C478" s="26"/>
      <c r="D478" s="22"/>
      <c r="E478" s="27"/>
      <c r="F478" s="24"/>
      <c r="G478" s="24"/>
      <c r="H478" s="218"/>
      <c r="I478" s="218"/>
      <c r="J478" s="402"/>
      <c r="K478" s="218"/>
      <c r="DD478" s="80"/>
      <c r="DE478" s="80"/>
      <c r="DF478" s="80"/>
      <c r="DG478" s="80"/>
    </row>
    <row r="479" spans="1:111" s="25" customFormat="1" ht="12.75">
      <c r="A479" s="22"/>
      <c r="B479" s="22"/>
      <c r="C479" s="26"/>
      <c r="D479" s="22"/>
      <c r="E479" s="27"/>
      <c r="F479" s="24"/>
      <c r="G479" s="24"/>
      <c r="H479" s="218"/>
      <c r="I479" s="218"/>
      <c r="J479" s="402"/>
      <c r="K479" s="218"/>
      <c r="DD479" s="80"/>
      <c r="DE479" s="80"/>
      <c r="DF479" s="80"/>
      <c r="DG479" s="80"/>
    </row>
    <row r="480" spans="1:111" s="25" customFormat="1" ht="12.75">
      <c r="A480" s="22"/>
      <c r="B480" s="22"/>
      <c r="C480" s="26"/>
      <c r="D480" s="22"/>
      <c r="E480" s="27"/>
      <c r="F480" s="24"/>
      <c r="G480" s="24"/>
      <c r="H480" s="218"/>
      <c r="I480" s="218"/>
      <c r="J480" s="402"/>
      <c r="K480" s="218"/>
      <c r="DD480" s="80"/>
      <c r="DE480" s="80"/>
      <c r="DF480" s="80"/>
      <c r="DG480" s="80"/>
    </row>
    <row r="481" spans="1:111" s="25" customFormat="1" ht="12.75">
      <c r="A481" s="22"/>
      <c r="B481" s="22"/>
      <c r="C481" s="26"/>
      <c r="D481" s="22"/>
      <c r="E481" s="27"/>
      <c r="F481" s="24"/>
      <c r="G481" s="24"/>
      <c r="H481" s="218"/>
      <c r="I481" s="218"/>
      <c r="J481" s="402"/>
      <c r="K481" s="218"/>
      <c r="DD481" s="80"/>
      <c r="DE481" s="80"/>
      <c r="DF481" s="80"/>
      <c r="DG481" s="80"/>
    </row>
    <row r="482" spans="1:111" s="25" customFormat="1" ht="12.75">
      <c r="A482" s="22"/>
      <c r="B482" s="22"/>
      <c r="C482" s="26"/>
      <c r="D482" s="22"/>
      <c r="E482" s="27"/>
      <c r="F482" s="24"/>
      <c r="G482" s="24"/>
      <c r="H482" s="218"/>
      <c r="I482" s="218"/>
      <c r="J482" s="402"/>
      <c r="K482" s="218"/>
      <c r="DD482" s="80"/>
      <c r="DE482" s="80"/>
      <c r="DF482" s="80"/>
      <c r="DG482" s="80"/>
    </row>
    <row r="483" spans="1:111" s="25" customFormat="1" ht="12.75">
      <c r="A483" s="22"/>
      <c r="B483" s="22"/>
      <c r="C483" s="26"/>
      <c r="D483" s="22"/>
      <c r="E483" s="27"/>
      <c r="F483" s="24"/>
      <c r="G483" s="24"/>
      <c r="H483" s="218"/>
      <c r="I483" s="218"/>
      <c r="J483" s="402"/>
      <c r="K483" s="218"/>
      <c r="DD483" s="80"/>
      <c r="DE483" s="80"/>
      <c r="DF483" s="80"/>
      <c r="DG483" s="80"/>
    </row>
    <row r="484" spans="1:111" s="25" customFormat="1" ht="12.75">
      <c r="A484" s="22"/>
      <c r="B484" s="22"/>
      <c r="C484" s="26"/>
      <c r="D484" s="22"/>
      <c r="E484" s="27"/>
      <c r="F484" s="24"/>
      <c r="G484" s="24"/>
      <c r="H484" s="218"/>
      <c r="I484" s="218"/>
      <c r="J484" s="402"/>
      <c r="K484" s="218"/>
      <c r="DD484" s="80"/>
      <c r="DE484" s="80"/>
      <c r="DF484" s="80"/>
      <c r="DG484" s="80"/>
    </row>
    <row r="485" spans="1:111" s="25" customFormat="1" ht="12.75">
      <c r="A485" s="22"/>
      <c r="B485" s="22"/>
      <c r="C485" s="26"/>
      <c r="D485" s="22"/>
      <c r="E485" s="27"/>
      <c r="F485" s="24"/>
      <c r="G485" s="24"/>
      <c r="H485" s="218"/>
      <c r="I485" s="218"/>
      <c r="J485" s="402"/>
      <c r="K485" s="218"/>
      <c r="DD485" s="80"/>
      <c r="DE485" s="80"/>
      <c r="DF485" s="80"/>
      <c r="DG485" s="80"/>
    </row>
    <row r="486" spans="1:111" s="25" customFormat="1" ht="12.75">
      <c r="A486" s="22"/>
      <c r="B486" s="22"/>
      <c r="C486" s="26"/>
      <c r="D486" s="22"/>
      <c r="E486" s="27"/>
      <c r="F486" s="24"/>
      <c r="G486" s="24"/>
      <c r="H486" s="218"/>
      <c r="I486" s="218"/>
      <c r="J486" s="402"/>
      <c r="K486" s="218"/>
      <c r="DD486" s="80"/>
      <c r="DE486" s="80"/>
      <c r="DF486" s="80"/>
      <c r="DG486" s="80"/>
    </row>
    <row r="487" spans="1:111" s="25" customFormat="1" ht="12.75">
      <c r="A487" s="22"/>
      <c r="B487" s="22"/>
      <c r="C487" s="26"/>
      <c r="D487" s="22"/>
      <c r="E487" s="27"/>
      <c r="F487" s="24"/>
      <c r="G487" s="24"/>
      <c r="H487" s="218"/>
      <c r="I487" s="218"/>
      <c r="J487" s="402"/>
      <c r="K487" s="218"/>
      <c r="DD487" s="80"/>
      <c r="DE487" s="80"/>
      <c r="DF487" s="80"/>
      <c r="DG487" s="80"/>
    </row>
    <row r="488" spans="1:111" s="25" customFormat="1" ht="12.75">
      <c r="A488" s="22"/>
      <c r="B488" s="22"/>
      <c r="C488" s="26"/>
      <c r="D488" s="22"/>
      <c r="E488" s="27"/>
      <c r="F488" s="24"/>
      <c r="G488" s="24"/>
      <c r="H488" s="218"/>
      <c r="I488" s="218"/>
      <c r="J488" s="402"/>
      <c r="K488" s="218"/>
      <c r="DD488" s="80"/>
      <c r="DE488" s="80"/>
      <c r="DF488" s="80"/>
      <c r="DG488" s="80"/>
    </row>
    <row r="489" spans="1:111" s="25" customFormat="1" ht="12.75">
      <c r="A489" s="22"/>
      <c r="B489" s="22"/>
      <c r="C489" s="26"/>
      <c r="D489" s="22"/>
      <c r="E489" s="27"/>
      <c r="F489" s="24"/>
      <c r="G489" s="24"/>
      <c r="H489" s="218"/>
      <c r="I489" s="218"/>
      <c r="J489" s="402"/>
      <c r="K489" s="218"/>
      <c r="DD489" s="80"/>
      <c r="DE489" s="80"/>
      <c r="DF489" s="80"/>
      <c r="DG489" s="80"/>
    </row>
    <row r="490" spans="1:111" s="25" customFormat="1" ht="12.75">
      <c r="A490" s="22"/>
      <c r="B490" s="22"/>
      <c r="C490" s="26"/>
      <c r="D490" s="22"/>
      <c r="E490" s="27"/>
      <c r="F490" s="24"/>
      <c r="G490" s="24"/>
      <c r="H490" s="218"/>
      <c r="I490" s="218"/>
      <c r="J490" s="402"/>
      <c r="K490" s="218"/>
      <c r="DD490" s="80"/>
      <c r="DE490" s="80"/>
      <c r="DF490" s="80"/>
      <c r="DG490" s="80"/>
    </row>
    <row r="491" spans="1:111" s="25" customFormat="1" ht="12.75">
      <c r="A491" s="22"/>
      <c r="B491" s="22"/>
      <c r="C491" s="26"/>
      <c r="D491" s="22"/>
      <c r="E491" s="27"/>
      <c r="F491" s="24"/>
      <c r="G491" s="24"/>
      <c r="H491" s="218"/>
      <c r="I491" s="218"/>
      <c r="J491" s="402"/>
      <c r="K491" s="218"/>
      <c r="DD491" s="80"/>
      <c r="DE491" s="80"/>
      <c r="DF491" s="80"/>
      <c r="DG491" s="80"/>
    </row>
    <row r="492" spans="1:111" s="25" customFormat="1" ht="12.75">
      <c r="A492" s="22"/>
      <c r="B492" s="22"/>
      <c r="C492" s="26"/>
      <c r="D492" s="22"/>
      <c r="E492" s="27"/>
      <c r="F492" s="24"/>
      <c r="G492" s="24"/>
      <c r="H492" s="218"/>
      <c r="I492" s="218"/>
      <c r="J492" s="402"/>
      <c r="K492" s="218"/>
      <c r="DD492" s="80"/>
      <c r="DE492" s="80"/>
      <c r="DF492" s="80"/>
      <c r="DG492" s="80"/>
    </row>
    <row r="493" spans="1:111" s="25" customFormat="1" ht="12.75">
      <c r="A493" s="22"/>
      <c r="B493" s="22"/>
      <c r="C493" s="26"/>
      <c r="D493" s="22"/>
      <c r="E493" s="27"/>
      <c r="F493" s="24"/>
      <c r="G493" s="24"/>
      <c r="H493" s="218"/>
      <c r="I493" s="218"/>
      <c r="J493" s="402"/>
      <c r="K493" s="218"/>
      <c r="DD493" s="80"/>
      <c r="DE493" s="80"/>
      <c r="DF493" s="80"/>
      <c r="DG493" s="80"/>
    </row>
    <row r="494" spans="1:111" s="25" customFormat="1" ht="12.75">
      <c r="A494" s="22"/>
      <c r="B494" s="22"/>
      <c r="C494" s="26"/>
      <c r="D494" s="22"/>
      <c r="E494" s="27"/>
      <c r="F494" s="24"/>
      <c r="G494" s="24"/>
      <c r="H494" s="218"/>
      <c r="I494" s="218"/>
      <c r="J494" s="402"/>
      <c r="K494" s="218"/>
      <c r="DD494" s="80"/>
      <c r="DE494" s="80"/>
      <c r="DF494" s="80"/>
      <c r="DG494" s="80"/>
    </row>
    <row r="495" spans="1:111" s="25" customFormat="1" ht="12.75">
      <c r="A495" s="22"/>
      <c r="B495" s="22"/>
      <c r="C495" s="26"/>
      <c r="D495" s="22"/>
      <c r="E495" s="27"/>
      <c r="F495" s="24"/>
      <c r="G495" s="24"/>
      <c r="H495" s="218"/>
      <c r="I495" s="218"/>
      <c r="J495" s="402"/>
      <c r="K495" s="218"/>
      <c r="DD495" s="80"/>
      <c r="DE495" s="80"/>
      <c r="DF495" s="80"/>
      <c r="DG495" s="80"/>
    </row>
    <row r="496" spans="1:111" s="25" customFormat="1" ht="12.75">
      <c r="A496" s="22"/>
      <c r="B496" s="22"/>
      <c r="C496" s="26"/>
      <c r="D496" s="22"/>
      <c r="E496" s="27"/>
      <c r="F496" s="24"/>
      <c r="G496" s="24"/>
      <c r="H496" s="218"/>
      <c r="I496" s="218"/>
      <c r="J496" s="402"/>
      <c r="K496" s="218"/>
      <c r="DD496" s="80"/>
      <c r="DE496" s="80"/>
      <c r="DF496" s="80"/>
      <c r="DG496" s="80"/>
    </row>
    <row r="497" spans="1:111" s="25" customFormat="1" ht="12.75">
      <c r="A497" s="22"/>
      <c r="B497" s="22"/>
      <c r="C497" s="26"/>
      <c r="D497" s="22"/>
      <c r="E497" s="27"/>
      <c r="F497" s="24"/>
      <c r="G497" s="24"/>
      <c r="H497" s="218"/>
      <c r="I497" s="218"/>
      <c r="J497" s="402"/>
      <c r="K497" s="218"/>
      <c r="DD497" s="80"/>
      <c r="DE497" s="80"/>
      <c r="DF497" s="80"/>
      <c r="DG497" s="80"/>
    </row>
    <row r="498" spans="1:111" s="25" customFormat="1" ht="12.75">
      <c r="A498" s="22"/>
      <c r="B498" s="22"/>
      <c r="C498" s="26"/>
      <c r="D498" s="22"/>
      <c r="E498" s="27"/>
      <c r="F498" s="24"/>
      <c r="G498" s="24"/>
      <c r="H498" s="218"/>
      <c r="I498" s="218"/>
      <c r="J498" s="402"/>
      <c r="K498" s="218"/>
      <c r="DD498" s="80"/>
      <c r="DE498" s="80"/>
      <c r="DF498" s="80"/>
      <c r="DG498" s="80"/>
    </row>
    <row r="499" spans="1:111" s="25" customFormat="1" ht="12.75">
      <c r="A499" s="22"/>
      <c r="B499" s="22"/>
      <c r="C499" s="26"/>
      <c r="D499" s="22"/>
      <c r="E499" s="27"/>
      <c r="F499" s="24"/>
      <c r="G499" s="24"/>
      <c r="H499" s="218"/>
      <c r="I499" s="218"/>
      <c r="J499" s="402"/>
      <c r="K499" s="218"/>
      <c r="DD499" s="80"/>
      <c r="DE499" s="80"/>
      <c r="DF499" s="80"/>
      <c r="DG499" s="80"/>
    </row>
    <row r="500" spans="1:111" s="25" customFormat="1" ht="12.75">
      <c r="A500" s="22"/>
      <c r="B500" s="22"/>
      <c r="C500" s="26"/>
      <c r="D500" s="22"/>
      <c r="E500" s="27"/>
      <c r="F500" s="24"/>
      <c r="G500" s="24"/>
      <c r="H500" s="218"/>
      <c r="I500" s="218"/>
      <c r="J500" s="402"/>
      <c r="K500" s="218"/>
      <c r="DD500" s="80"/>
      <c r="DE500" s="80"/>
      <c r="DF500" s="80"/>
      <c r="DG500" s="80"/>
    </row>
    <row r="501" spans="1:111" s="25" customFormat="1" ht="12.75">
      <c r="A501" s="22"/>
      <c r="B501" s="22"/>
      <c r="C501" s="26"/>
      <c r="D501" s="22"/>
      <c r="E501" s="27"/>
      <c r="F501" s="24"/>
      <c r="G501" s="24"/>
      <c r="H501" s="218"/>
      <c r="I501" s="218"/>
      <c r="J501" s="402"/>
      <c r="K501" s="218"/>
      <c r="DD501" s="80"/>
      <c r="DE501" s="80"/>
      <c r="DF501" s="80"/>
      <c r="DG501" s="80"/>
    </row>
    <row r="502" spans="1:111" s="25" customFormat="1" ht="12.75">
      <c r="A502" s="22"/>
      <c r="B502" s="22"/>
      <c r="C502" s="26"/>
      <c r="D502" s="22"/>
      <c r="E502" s="27"/>
      <c r="F502" s="24"/>
      <c r="G502" s="24"/>
      <c r="H502" s="218"/>
      <c r="I502" s="218"/>
      <c r="J502" s="402"/>
      <c r="K502" s="218"/>
      <c r="DD502" s="80"/>
      <c r="DE502" s="80"/>
      <c r="DF502" s="80"/>
      <c r="DG502" s="80"/>
    </row>
    <row r="503" spans="1:111" s="25" customFormat="1" ht="12.75">
      <c r="A503" s="22"/>
      <c r="B503" s="22"/>
      <c r="C503" s="26"/>
      <c r="D503" s="22"/>
      <c r="E503" s="27"/>
      <c r="F503" s="24"/>
      <c r="G503" s="24"/>
      <c r="H503" s="218"/>
      <c r="I503" s="218"/>
      <c r="J503" s="402"/>
      <c r="K503" s="218"/>
      <c r="DD503" s="80"/>
      <c r="DE503" s="80"/>
      <c r="DF503" s="80"/>
      <c r="DG503" s="80"/>
    </row>
    <row r="504" spans="1:111" s="25" customFormat="1" ht="12.75">
      <c r="A504" s="22"/>
      <c r="B504" s="22"/>
      <c r="C504" s="26"/>
      <c r="D504" s="22"/>
      <c r="E504" s="27"/>
      <c r="F504" s="24"/>
      <c r="G504" s="24"/>
      <c r="H504" s="218"/>
      <c r="I504" s="218"/>
      <c r="J504" s="402"/>
      <c r="K504" s="218"/>
      <c r="DD504" s="80"/>
      <c r="DE504" s="80"/>
      <c r="DF504" s="80"/>
      <c r="DG504" s="80"/>
    </row>
    <row r="505" spans="1:111" s="25" customFormat="1" ht="12.75">
      <c r="A505" s="22"/>
      <c r="B505" s="22"/>
      <c r="C505" s="26"/>
      <c r="D505" s="22"/>
      <c r="E505" s="27"/>
      <c r="F505" s="24"/>
      <c r="G505" s="24"/>
      <c r="H505" s="218"/>
      <c r="I505" s="218"/>
      <c r="J505" s="402"/>
      <c r="K505" s="218"/>
      <c r="DD505" s="80"/>
      <c r="DE505" s="80"/>
      <c r="DF505" s="80"/>
      <c r="DG505" s="80"/>
    </row>
    <row r="506" spans="1:111" s="25" customFormat="1" ht="12.75">
      <c r="A506" s="22"/>
      <c r="B506" s="22"/>
      <c r="C506" s="26"/>
      <c r="D506" s="22"/>
      <c r="E506" s="27"/>
      <c r="F506" s="24"/>
      <c r="G506" s="24"/>
      <c r="H506" s="218"/>
      <c r="I506" s="218"/>
      <c r="J506" s="402"/>
      <c r="K506" s="218"/>
      <c r="DD506" s="80"/>
      <c r="DE506" s="80"/>
      <c r="DF506" s="80"/>
      <c r="DG506" s="80"/>
    </row>
    <row r="507" spans="1:111" s="25" customFormat="1" ht="12.75">
      <c r="A507" s="22"/>
      <c r="B507" s="22"/>
      <c r="C507" s="26"/>
      <c r="D507" s="22"/>
      <c r="E507" s="27"/>
      <c r="F507" s="24"/>
      <c r="G507" s="24"/>
      <c r="H507" s="218"/>
      <c r="I507" s="218"/>
      <c r="J507" s="402"/>
      <c r="K507" s="218"/>
      <c r="DD507" s="80"/>
      <c r="DE507" s="80"/>
      <c r="DF507" s="80"/>
      <c r="DG507" s="80"/>
    </row>
    <row r="508" spans="1:111" s="25" customFormat="1" ht="12.75">
      <c r="A508" s="22"/>
      <c r="B508" s="22"/>
      <c r="C508" s="26"/>
      <c r="D508" s="22"/>
      <c r="E508" s="27"/>
      <c r="F508" s="24"/>
      <c r="G508" s="24"/>
      <c r="H508" s="218"/>
      <c r="I508" s="218"/>
      <c r="J508" s="402"/>
      <c r="K508" s="218"/>
      <c r="DD508" s="80"/>
      <c r="DE508" s="80"/>
      <c r="DF508" s="80"/>
      <c r="DG508" s="80"/>
    </row>
    <row r="509" spans="1:111" s="25" customFormat="1" ht="12.75">
      <c r="A509" s="22"/>
      <c r="B509" s="22"/>
      <c r="C509" s="26"/>
      <c r="D509" s="22"/>
      <c r="E509" s="27"/>
      <c r="F509" s="24"/>
      <c r="G509" s="24"/>
      <c r="H509" s="218"/>
      <c r="I509" s="218"/>
      <c r="J509" s="402"/>
      <c r="K509" s="218"/>
      <c r="DD509" s="80"/>
      <c r="DE509" s="80"/>
      <c r="DF509" s="80"/>
      <c r="DG509" s="80"/>
    </row>
    <row r="510" spans="1:111" s="25" customFormat="1" ht="12.75">
      <c r="A510" s="22"/>
      <c r="B510" s="22"/>
      <c r="C510" s="26"/>
      <c r="D510" s="22"/>
      <c r="E510" s="27"/>
      <c r="F510" s="24"/>
      <c r="G510" s="24"/>
      <c r="H510" s="218"/>
      <c r="I510" s="218"/>
      <c r="J510" s="402"/>
      <c r="K510" s="218"/>
      <c r="DD510" s="80"/>
      <c r="DE510" s="80"/>
      <c r="DF510" s="80"/>
      <c r="DG510" s="80"/>
    </row>
    <row r="511" spans="1:111" s="25" customFormat="1" ht="12.75">
      <c r="A511" s="22"/>
      <c r="B511" s="22"/>
      <c r="C511" s="26"/>
      <c r="D511" s="22"/>
      <c r="E511" s="27"/>
      <c r="F511" s="24"/>
      <c r="G511" s="24"/>
      <c r="H511" s="218"/>
      <c r="I511" s="218"/>
      <c r="J511" s="402"/>
      <c r="K511" s="218"/>
      <c r="DD511" s="80"/>
      <c r="DE511" s="80"/>
      <c r="DF511" s="80"/>
      <c r="DG511" s="80"/>
    </row>
    <row r="512" spans="1:111" s="25" customFormat="1" ht="12.75">
      <c r="A512" s="22"/>
      <c r="B512" s="22"/>
      <c r="C512" s="26"/>
      <c r="D512" s="22"/>
      <c r="E512" s="27"/>
      <c r="F512" s="24"/>
      <c r="G512" s="24"/>
      <c r="H512" s="218"/>
      <c r="I512" s="218"/>
      <c r="J512" s="402"/>
      <c r="K512" s="218"/>
      <c r="DD512" s="80"/>
      <c r="DE512" s="80"/>
      <c r="DF512" s="80"/>
      <c r="DG512" s="80"/>
    </row>
    <row r="513" spans="1:111" s="25" customFormat="1" ht="12.75">
      <c r="A513" s="22"/>
      <c r="B513" s="22"/>
      <c r="C513" s="26"/>
      <c r="D513" s="22"/>
      <c r="E513" s="27"/>
      <c r="F513" s="24"/>
      <c r="G513" s="24"/>
      <c r="H513" s="218"/>
      <c r="I513" s="218"/>
      <c r="J513" s="402"/>
      <c r="K513" s="218"/>
      <c r="DD513" s="80"/>
      <c r="DE513" s="80"/>
      <c r="DF513" s="80"/>
      <c r="DG513" s="80"/>
    </row>
    <row r="514" spans="1:111" s="25" customFormat="1" ht="12.75">
      <c r="A514" s="22"/>
      <c r="B514" s="22"/>
      <c r="C514" s="26"/>
      <c r="D514" s="22"/>
      <c r="E514" s="27"/>
      <c r="F514" s="24"/>
      <c r="G514" s="24"/>
      <c r="H514" s="218"/>
      <c r="I514" s="218"/>
      <c r="J514" s="402"/>
      <c r="K514" s="218"/>
      <c r="DD514" s="80"/>
      <c r="DE514" s="80"/>
      <c r="DF514" s="80"/>
      <c r="DG514" s="80"/>
    </row>
    <row r="515" spans="1:111" s="25" customFormat="1" ht="12.75">
      <c r="A515" s="22"/>
      <c r="B515" s="22"/>
      <c r="C515" s="26"/>
      <c r="D515" s="22"/>
      <c r="E515" s="27"/>
      <c r="F515" s="24"/>
      <c r="G515" s="24"/>
      <c r="H515" s="218"/>
      <c r="I515" s="218"/>
      <c r="J515" s="402"/>
      <c r="K515" s="218"/>
      <c r="DD515" s="80"/>
      <c r="DE515" s="80"/>
      <c r="DF515" s="80"/>
      <c r="DG515" s="80"/>
    </row>
    <row r="516" spans="1:111" s="25" customFormat="1" ht="12.75">
      <c r="A516" s="22"/>
      <c r="B516" s="22"/>
      <c r="C516" s="26"/>
      <c r="D516" s="22"/>
      <c r="E516" s="27"/>
      <c r="F516" s="24"/>
      <c r="G516" s="24"/>
      <c r="H516" s="218"/>
      <c r="I516" s="218"/>
      <c r="J516" s="402"/>
      <c r="K516" s="218"/>
      <c r="DD516" s="80"/>
      <c r="DE516" s="80"/>
      <c r="DF516" s="80"/>
      <c r="DG516" s="80"/>
    </row>
    <row r="517" spans="1:111" s="25" customFormat="1" ht="12.75">
      <c r="A517" s="22"/>
      <c r="B517" s="22"/>
      <c r="C517" s="26"/>
      <c r="D517" s="22"/>
      <c r="E517" s="27"/>
      <c r="F517" s="24"/>
      <c r="G517" s="24"/>
      <c r="H517" s="218"/>
      <c r="I517" s="218"/>
      <c r="J517" s="402"/>
      <c r="K517" s="218"/>
      <c r="DD517" s="80"/>
      <c r="DE517" s="80"/>
      <c r="DF517" s="80"/>
      <c r="DG517" s="80"/>
    </row>
    <row r="518" spans="1:111" s="25" customFormat="1" ht="12.75">
      <c r="A518" s="22"/>
      <c r="B518" s="22"/>
      <c r="C518" s="26"/>
      <c r="D518" s="22"/>
      <c r="E518" s="27"/>
      <c r="F518" s="24"/>
      <c r="G518" s="24"/>
      <c r="H518" s="218"/>
      <c r="I518" s="218"/>
      <c r="J518" s="402"/>
      <c r="K518" s="218"/>
      <c r="DD518" s="80"/>
      <c r="DE518" s="80"/>
      <c r="DF518" s="80"/>
      <c r="DG518" s="80"/>
    </row>
    <row r="519" spans="1:111" s="25" customFormat="1" ht="12.75">
      <c r="A519" s="22"/>
      <c r="B519" s="22"/>
      <c r="C519" s="26"/>
      <c r="D519" s="22"/>
      <c r="E519" s="27"/>
      <c r="F519" s="24"/>
      <c r="G519" s="24"/>
      <c r="H519" s="218"/>
      <c r="I519" s="218"/>
      <c r="J519" s="402"/>
      <c r="K519" s="218"/>
      <c r="DD519" s="80"/>
      <c r="DE519" s="80"/>
      <c r="DF519" s="80"/>
      <c r="DG519" s="80"/>
    </row>
    <row r="520" spans="1:111" s="25" customFormat="1" ht="12.75">
      <c r="A520" s="22"/>
      <c r="B520" s="22"/>
      <c r="C520" s="26"/>
      <c r="D520" s="22"/>
      <c r="E520" s="27"/>
      <c r="F520" s="24"/>
      <c r="G520" s="24"/>
      <c r="H520" s="218"/>
      <c r="I520" s="218"/>
      <c r="J520" s="402"/>
      <c r="K520" s="218"/>
      <c r="DD520" s="80"/>
      <c r="DE520" s="80"/>
      <c r="DF520" s="80"/>
      <c r="DG520" s="80"/>
    </row>
    <row r="521" spans="1:111" s="25" customFormat="1" ht="12.75">
      <c r="A521" s="22"/>
      <c r="B521" s="22"/>
      <c r="C521" s="26"/>
      <c r="D521" s="22"/>
      <c r="E521" s="27"/>
      <c r="F521" s="24"/>
      <c r="G521" s="24"/>
      <c r="H521" s="218"/>
      <c r="I521" s="218"/>
      <c r="J521" s="402"/>
      <c r="K521" s="218"/>
      <c r="DD521" s="80"/>
      <c r="DE521" s="80"/>
      <c r="DF521" s="80"/>
      <c r="DG521" s="80"/>
    </row>
    <row r="522" spans="1:111" s="25" customFormat="1" ht="12.75">
      <c r="A522" s="22"/>
      <c r="B522" s="22"/>
      <c r="C522" s="26"/>
      <c r="D522" s="22"/>
      <c r="E522" s="27"/>
      <c r="F522" s="24"/>
      <c r="G522" s="24"/>
      <c r="H522" s="218"/>
      <c r="I522" s="218"/>
      <c r="J522" s="402"/>
      <c r="K522" s="218"/>
      <c r="DD522" s="80"/>
      <c r="DE522" s="80"/>
      <c r="DF522" s="80"/>
      <c r="DG522" s="80"/>
    </row>
    <row r="523" spans="1:111" s="25" customFormat="1" ht="12.75">
      <c r="A523" s="22"/>
      <c r="B523" s="22"/>
      <c r="C523" s="26"/>
      <c r="D523" s="22"/>
      <c r="E523" s="27"/>
      <c r="F523" s="24"/>
      <c r="G523" s="24"/>
      <c r="H523" s="218"/>
      <c r="I523" s="218"/>
      <c r="J523" s="402"/>
      <c r="K523" s="218"/>
      <c r="DD523" s="80"/>
      <c r="DE523" s="80"/>
      <c r="DF523" s="80"/>
      <c r="DG523" s="80"/>
    </row>
    <row r="524" spans="1:111" s="25" customFormat="1" ht="12.75">
      <c r="A524" s="22"/>
      <c r="B524" s="22"/>
      <c r="C524" s="26"/>
      <c r="D524" s="22"/>
      <c r="E524" s="27"/>
      <c r="F524" s="24"/>
      <c r="G524" s="24"/>
      <c r="H524" s="218"/>
      <c r="I524" s="218"/>
      <c r="J524" s="402"/>
      <c r="K524" s="218"/>
      <c r="DD524" s="80"/>
      <c r="DE524" s="80"/>
      <c r="DF524" s="80"/>
      <c r="DG524" s="80"/>
    </row>
    <row r="525" spans="1:111" s="25" customFormat="1" ht="12.75">
      <c r="A525" s="22"/>
      <c r="B525" s="22"/>
      <c r="C525" s="26"/>
      <c r="D525" s="22"/>
      <c r="E525" s="27"/>
      <c r="F525" s="24"/>
      <c r="G525" s="24"/>
      <c r="H525" s="218"/>
      <c r="I525" s="218"/>
      <c r="J525" s="402"/>
      <c r="K525" s="218"/>
      <c r="DD525" s="80"/>
      <c r="DE525" s="80"/>
      <c r="DF525" s="80"/>
      <c r="DG525" s="80"/>
    </row>
    <row r="526" spans="1:111" s="25" customFormat="1" ht="12.75">
      <c r="A526" s="22"/>
      <c r="B526" s="22"/>
      <c r="C526" s="26"/>
      <c r="D526" s="22"/>
      <c r="E526" s="27"/>
      <c r="F526" s="24"/>
      <c r="G526" s="24"/>
      <c r="H526" s="218"/>
      <c r="I526" s="218"/>
      <c r="J526" s="402"/>
      <c r="K526" s="218"/>
      <c r="DD526" s="80"/>
      <c r="DE526" s="80"/>
      <c r="DF526" s="80"/>
      <c r="DG526" s="80"/>
    </row>
    <row r="527" spans="1:111" s="25" customFormat="1" ht="12.75">
      <c r="A527" s="22"/>
      <c r="B527" s="22"/>
      <c r="C527" s="26"/>
      <c r="D527" s="22"/>
      <c r="E527" s="27"/>
      <c r="F527" s="24"/>
      <c r="G527" s="24"/>
      <c r="H527" s="218"/>
      <c r="I527" s="218"/>
      <c r="J527" s="402"/>
      <c r="K527" s="218"/>
      <c r="DD527" s="80"/>
      <c r="DE527" s="80"/>
      <c r="DF527" s="80"/>
      <c r="DG527" s="80"/>
    </row>
    <row r="528" spans="1:111" s="25" customFormat="1" ht="12.75">
      <c r="A528" s="22"/>
      <c r="B528" s="22"/>
      <c r="C528" s="26"/>
      <c r="D528" s="22"/>
      <c r="E528" s="27"/>
      <c r="F528" s="24"/>
      <c r="G528" s="24"/>
      <c r="H528" s="218"/>
      <c r="I528" s="218"/>
      <c r="J528" s="402"/>
      <c r="K528" s="218"/>
      <c r="DD528" s="80"/>
      <c r="DE528" s="80"/>
      <c r="DF528" s="80"/>
      <c r="DG528" s="80"/>
    </row>
    <row r="529" spans="1:111" s="25" customFormat="1" ht="12.75">
      <c r="A529" s="22"/>
      <c r="B529" s="22"/>
      <c r="C529" s="26"/>
      <c r="D529" s="22"/>
      <c r="E529" s="27"/>
      <c r="F529" s="24"/>
      <c r="G529" s="24"/>
      <c r="H529" s="218"/>
      <c r="I529" s="218"/>
      <c r="J529" s="402"/>
      <c r="K529" s="218"/>
      <c r="DD529" s="80"/>
      <c r="DE529" s="80"/>
      <c r="DF529" s="80"/>
      <c r="DG529" s="80"/>
    </row>
    <row r="530" spans="1:111" s="25" customFormat="1" ht="12.75">
      <c r="A530" s="22"/>
      <c r="B530" s="22"/>
      <c r="C530" s="26"/>
      <c r="D530" s="22"/>
      <c r="E530" s="27"/>
      <c r="F530" s="24"/>
      <c r="G530" s="24"/>
      <c r="H530" s="218"/>
      <c r="I530" s="218"/>
      <c r="J530" s="402"/>
      <c r="K530" s="218"/>
      <c r="DD530" s="80"/>
      <c r="DE530" s="80"/>
      <c r="DF530" s="80"/>
      <c r="DG530" s="80"/>
    </row>
    <row r="531" spans="1:111" s="25" customFormat="1" ht="12.75">
      <c r="A531" s="22"/>
      <c r="B531" s="22"/>
      <c r="C531" s="26"/>
      <c r="D531" s="22"/>
      <c r="E531" s="27"/>
      <c r="F531" s="24"/>
      <c r="G531" s="24"/>
      <c r="H531" s="218"/>
      <c r="I531" s="218"/>
      <c r="J531" s="402"/>
      <c r="K531" s="218"/>
      <c r="DD531" s="80"/>
      <c r="DE531" s="80"/>
      <c r="DF531" s="80"/>
      <c r="DG531" s="80"/>
    </row>
    <row r="532" spans="1:111" s="25" customFormat="1" ht="12.75">
      <c r="A532" s="22"/>
      <c r="B532" s="22"/>
      <c r="C532" s="26"/>
      <c r="D532" s="22"/>
      <c r="E532" s="27"/>
      <c r="F532" s="24"/>
      <c r="G532" s="24"/>
      <c r="H532" s="218"/>
      <c r="I532" s="218"/>
      <c r="J532" s="402"/>
      <c r="K532" s="218"/>
      <c r="DD532" s="80"/>
      <c r="DE532" s="80"/>
      <c r="DF532" s="80"/>
      <c r="DG532" s="80"/>
    </row>
    <row r="533" spans="1:111" s="25" customFormat="1" ht="12.75">
      <c r="A533" s="22"/>
      <c r="B533" s="22"/>
      <c r="C533" s="26"/>
      <c r="D533" s="22"/>
      <c r="E533" s="27"/>
      <c r="F533" s="24"/>
      <c r="G533" s="24"/>
      <c r="H533" s="218"/>
      <c r="I533" s="218"/>
      <c r="J533" s="402"/>
      <c r="K533" s="218"/>
      <c r="DD533" s="80"/>
      <c r="DE533" s="80"/>
      <c r="DF533" s="80"/>
      <c r="DG533" s="80"/>
    </row>
    <row r="534" spans="1:111" s="25" customFormat="1" ht="12.75">
      <c r="A534" s="22"/>
      <c r="B534" s="22"/>
      <c r="C534" s="26"/>
      <c r="D534" s="22"/>
      <c r="E534" s="27"/>
      <c r="F534" s="24"/>
      <c r="G534" s="24"/>
      <c r="H534" s="218"/>
      <c r="I534" s="218"/>
      <c r="J534" s="402"/>
      <c r="K534" s="218"/>
      <c r="DD534" s="80"/>
      <c r="DE534" s="80"/>
      <c r="DF534" s="80"/>
      <c r="DG534" s="80"/>
    </row>
    <row r="535" spans="1:111" s="25" customFormat="1" ht="12.75">
      <c r="A535" s="22"/>
      <c r="B535" s="22"/>
      <c r="C535" s="26"/>
      <c r="D535" s="22"/>
      <c r="E535" s="27"/>
      <c r="F535" s="24"/>
      <c r="G535" s="24"/>
      <c r="H535" s="218"/>
      <c r="I535" s="218"/>
      <c r="J535" s="402"/>
      <c r="K535" s="218"/>
      <c r="DD535" s="80"/>
      <c r="DE535" s="80"/>
      <c r="DF535" s="80"/>
      <c r="DG535" s="80"/>
    </row>
    <row r="536" spans="1:111" s="25" customFormat="1" ht="12.75">
      <c r="A536" s="22"/>
      <c r="B536" s="22"/>
      <c r="C536" s="26"/>
      <c r="D536" s="22"/>
      <c r="E536" s="27"/>
      <c r="F536" s="24"/>
      <c r="G536" s="24"/>
      <c r="H536" s="218"/>
      <c r="I536" s="218"/>
      <c r="J536" s="402"/>
      <c r="K536" s="218"/>
      <c r="DD536" s="80"/>
      <c r="DE536" s="80"/>
      <c r="DF536" s="80"/>
      <c r="DG536" s="80"/>
    </row>
    <row r="537" spans="1:111" s="25" customFormat="1" ht="12.75">
      <c r="A537" s="22"/>
      <c r="B537" s="22"/>
      <c r="C537" s="26"/>
      <c r="D537" s="22"/>
      <c r="E537" s="27"/>
      <c r="F537" s="24"/>
      <c r="G537" s="24"/>
      <c r="H537" s="218"/>
      <c r="I537" s="218"/>
      <c r="J537" s="402"/>
      <c r="K537" s="218"/>
      <c r="DD537" s="80"/>
      <c r="DE537" s="80"/>
      <c r="DF537" s="80"/>
      <c r="DG537" s="80"/>
    </row>
    <row r="538" spans="1:111" s="25" customFormat="1" ht="12.75">
      <c r="A538" s="22"/>
      <c r="B538" s="22"/>
      <c r="C538" s="26"/>
      <c r="D538" s="22"/>
      <c r="E538" s="27"/>
      <c r="F538" s="24"/>
      <c r="G538" s="24"/>
      <c r="H538" s="218"/>
      <c r="I538" s="218"/>
      <c r="J538" s="402"/>
      <c r="K538" s="218"/>
      <c r="DD538" s="80"/>
      <c r="DE538" s="80"/>
      <c r="DF538" s="80"/>
      <c r="DG538" s="80"/>
    </row>
    <row r="539" spans="1:111" s="25" customFormat="1" ht="12.75">
      <c r="A539" s="22"/>
      <c r="B539" s="22"/>
      <c r="C539" s="26"/>
      <c r="D539" s="22"/>
      <c r="E539" s="27"/>
      <c r="F539" s="24"/>
      <c r="G539" s="24"/>
      <c r="H539" s="218"/>
      <c r="I539" s="218"/>
      <c r="J539" s="402"/>
      <c r="K539" s="218"/>
      <c r="DD539" s="80"/>
      <c r="DE539" s="80"/>
      <c r="DF539" s="80"/>
      <c r="DG539" s="80"/>
    </row>
    <row r="540" spans="1:111" s="25" customFormat="1" ht="12.75">
      <c r="A540" s="22"/>
      <c r="B540" s="22"/>
      <c r="C540" s="26"/>
      <c r="D540" s="22"/>
      <c r="E540" s="27"/>
      <c r="F540" s="24"/>
      <c r="G540" s="24"/>
      <c r="H540" s="218"/>
      <c r="I540" s="218"/>
      <c r="J540" s="402"/>
      <c r="K540" s="218"/>
      <c r="DD540" s="80"/>
      <c r="DE540" s="80"/>
      <c r="DF540" s="80"/>
      <c r="DG540" s="80"/>
    </row>
    <row r="541" spans="1:111" s="25" customFormat="1" ht="12.75">
      <c r="A541" s="22"/>
      <c r="B541" s="22"/>
      <c r="C541" s="26"/>
      <c r="D541" s="22"/>
      <c r="E541" s="27"/>
      <c r="F541" s="24"/>
      <c r="G541" s="24"/>
      <c r="H541" s="218"/>
      <c r="I541" s="218"/>
      <c r="J541" s="402"/>
      <c r="K541" s="218"/>
      <c r="DD541" s="80"/>
      <c r="DE541" s="80"/>
      <c r="DF541" s="80"/>
      <c r="DG541" s="80"/>
    </row>
    <row r="542" spans="1:111" s="25" customFormat="1" ht="12.75">
      <c r="A542" s="22"/>
      <c r="B542" s="22"/>
      <c r="C542" s="26"/>
      <c r="D542" s="22"/>
      <c r="E542" s="27"/>
      <c r="F542" s="24"/>
      <c r="G542" s="24"/>
      <c r="H542" s="218"/>
      <c r="I542" s="218"/>
      <c r="J542" s="402"/>
      <c r="K542" s="218"/>
      <c r="DD542" s="80"/>
      <c r="DE542" s="80"/>
      <c r="DF542" s="80"/>
      <c r="DG542" s="80"/>
    </row>
    <row r="543" spans="1:111" s="25" customFormat="1" ht="12.75">
      <c r="A543" s="22"/>
      <c r="B543" s="22"/>
      <c r="C543" s="26"/>
      <c r="D543" s="22"/>
      <c r="E543" s="27"/>
      <c r="F543" s="24"/>
      <c r="G543" s="24"/>
      <c r="H543" s="218"/>
      <c r="I543" s="218"/>
      <c r="J543" s="402"/>
      <c r="K543" s="218"/>
      <c r="DD543" s="80"/>
      <c r="DE543" s="80"/>
      <c r="DF543" s="80"/>
      <c r="DG543" s="80"/>
    </row>
    <row r="544" spans="1:111" s="25" customFormat="1" ht="12.75">
      <c r="A544" s="22"/>
      <c r="B544" s="22"/>
      <c r="C544" s="26"/>
      <c r="D544" s="22"/>
      <c r="E544" s="27"/>
      <c r="F544" s="24"/>
      <c r="G544" s="24"/>
      <c r="H544" s="218"/>
      <c r="I544" s="218"/>
      <c r="J544" s="402"/>
      <c r="K544" s="218"/>
      <c r="DD544" s="80"/>
      <c r="DE544" s="80"/>
      <c r="DF544" s="80"/>
      <c r="DG544" s="80"/>
    </row>
    <row r="545" spans="1:111" s="25" customFormat="1" ht="12.75">
      <c r="A545" s="22"/>
      <c r="B545" s="22"/>
      <c r="C545" s="26"/>
      <c r="D545" s="22"/>
      <c r="E545" s="27"/>
      <c r="F545" s="24"/>
      <c r="G545" s="24"/>
      <c r="H545" s="218"/>
      <c r="I545" s="218"/>
      <c r="J545" s="402"/>
      <c r="K545" s="218"/>
      <c r="DD545" s="80"/>
      <c r="DE545" s="80"/>
      <c r="DF545" s="80"/>
      <c r="DG545" s="80"/>
    </row>
    <row r="546" spans="1:111" s="25" customFormat="1" ht="12.75">
      <c r="A546" s="22"/>
      <c r="B546" s="22"/>
      <c r="C546" s="26"/>
      <c r="D546" s="22"/>
      <c r="E546" s="27"/>
      <c r="F546" s="24"/>
      <c r="G546" s="24"/>
      <c r="H546" s="218"/>
      <c r="I546" s="218"/>
      <c r="J546" s="402"/>
      <c r="K546" s="218"/>
      <c r="DD546" s="80"/>
      <c r="DE546" s="80"/>
      <c r="DF546" s="80"/>
      <c r="DG546" s="80"/>
    </row>
    <row r="547" spans="1:111" s="25" customFormat="1" ht="12.75">
      <c r="A547" s="22"/>
      <c r="B547" s="22"/>
      <c r="C547" s="26"/>
      <c r="D547" s="22"/>
      <c r="E547" s="27"/>
      <c r="F547" s="24"/>
      <c r="G547" s="24"/>
      <c r="H547" s="218"/>
      <c r="I547" s="218"/>
      <c r="J547" s="402"/>
      <c r="K547" s="218"/>
      <c r="DD547" s="80"/>
      <c r="DE547" s="80"/>
      <c r="DF547" s="80"/>
      <c r="DG547" s="80"/>
    </row>
    <row r="548" spans="1:111" s="25" customFormat="1" ht="12.75">
      <c r="A548" s="22"/>
      <c r="B548" s="22"/>
      <c r="C548" s="26"/>
      <c r="D548" s="22"/>
      <c r="E548" s="27"/>
      <c r="F548" s="24"/>
      <c r="G548" s="24"/>
      <c r="H548" s="218"/>
      <c r="I548" s="218"/>
      <c r="J548" s="402"/>
      <c r="K548" s="218"/>
      <c r="DD548" s="80"/>
      <c r="DE548" s="80"/>
      <c r="DF548" s="80"/>
      <c r="DG548" s="80"/>
    </row>
    <row r="549" spans="1:111" s="25" customFormat="1" ht="12.75">
      <c r="A549" s="22"/>
      <c r="B549" s="22"/>
      <c r="C549" s="26"/>
      <c r="D549" s="22"/>
      <c r="E549" s="27"/>
      <c r="F549" s="24"/>
      <c r="G549" s="24"/>
      <c r="H549" s="218"/>
      <c r="I549" s="218"/>
      <c r="J549" s="402"/>
      <c r="K549" s="218"/>
      <c r="DD549" s="80"/>
      <c r="DE549" s="80"/>
      <c r="DF549" s="80"/>
      <c r="DG549" s="80"/>
    </row>
    <row r="550" spans="1:111" s="25" customFormat="1" ht="12.75">
      <c r="A550" s="22"/>
      <c r="B550" s="22"/>
      <c r="C550" s="26"/>
      <c r="D550" s="22"/>
      <c r="E550" s="27"/>
      <c r="F550" s="24"/>
      <c r="G550" s="24"/>
      <c r="H550" s="218"/>
      <c r="I550" s="218"/>
      <c r="J550" s="402"/>
      <c r="K550" s="218"/>
      <c r="DD550" s="80"/>
      <c r="DE550" s="80"/>
      <c r="DF550" s="80"/>
      <c r="DG550" s="80"/>
    </row>
    <row r="551" spans="1:111" s="25" customFormat="1" ht="12.75">
      <c r="A551" s="22"/>
      <c r="B551" s="22"/>
      <c r="C551" s="26"/>
      <c r="D551" s="22"/>
      <c r="E551" s="27"/>
      <c r="F551" s="24"/>
      <c r="G551" s="24"/>
      <c r="H551" s="218"/>
      <c r="I551" s="218"/>
      <c r="J551" s="402"/>
      <c r="K551" s="218"/>
      <c r="DD551" s="80"/>
      <c r="DE551" s="80"/>
      <c r="DF551" s="80"/>
      <c r="DG551" s="80"/>
    </row>
    <row r="552" spans="1:111" s="25" customFormat="1" ht="12.75">
      <c r="A552" s="22"/>
      <c r="B552" s="22"/>
      <c r="C552" s="26"/>
      <c r="D552" s="22"/>
      <c r="E552" s="27"/>
      <c r="F552" s="24"/>
      <c r="G552" s="24"/>
      <c r="H552" s="218"/>
      <c r="I552" s="218"/>
      <c r="J552" s="402"/>
      <c r="K552" s="218"/>
      <c r="DD552" s="80"/>
      <c r="DE552" s="80"/>
      <c r="DF552" s="80"/>
      <c r="DG552" s="80"/>
    </row>
    <row r="553" spans="1:111" s="25" customFormat="1" ht="12.75">
      <c r="A553" s="22"/>
      <c r="B553" s="22"/>
      <c r="C553" s="26"/>
      <c r="D553" s="22"/>
      <c r="E553" s="27"/>
      <c r="F553" s="24"/>
      <c r="G553" s="24"/>
      <c r="H553" s="218"/>
      <c r="I553" s="218"/>
      <c r="J553" s="402"/>
      <c r="K553" s="218"/>
      <c r="DD553" s="80"/>
      <c r="DE553" s="80"/>
      <c r="DF553" s="80"/>
      <c r="DG553" s="80"/>
    </row>
    <row r="554" spans="1:111" s="25" customFormat="1" ht="12.75">
      <c r="A554" s="22"/>
      <c r="B554" s="22"/>
      <c r="C554" s="26"/>
      <c r="D554" s="22"/>
      <c r="E554" s="27"/>
      <c r="F554" s="24"/>
      <c r="G554" s="24"/>
      <c r="H554" s="218"/>
      <c r="I554" s="218"/>
      <c r="J554" s="402"/>
      <c r="K554" s="218"/>
      <c r="DD554" s="80"/>
      <c r="DE554" s="80"/>
      <c r="DF554" s="80"/>
      <c r="DG554" s="80"/>
    </row>
    <row r="555" spans="1:111" s="25" customFormat="1" ht="12.75">
      <c r="A555" s="22"/>
      <c r="B555" s="22"/>
      <c r="C555" s="26"/>
      <c r="D555" s="22"/>
      <c r="E555" s="27"/>
      <c r="F555" s="24"/>
      <c r="G555" s="24"/>
      <c r="H555" s="218"/>
      <c r="I555" s="218"/>
      <c r="J555" s="402"/>
      <c r="K555" s="218"/>
      <c r="DD555" s="80"/>
      <c r="DE555" s="80"/>
      <c r="DF555" s="80"/>
      <c r="DG555" s="80"/>
    </row>
    <row r="556" spans="1:111" s="25" customFormat="1" ht="12.75">
      <c r="A556" s="22"/>
      <c r="B556" s="22"/>
      <c r="C556" s="26"/>
      <c r="D556" s="22"/>
      <c r="E556" s="27"/>
      <c r="F556" s="24"/>
      <c r="G556" s="24"/>
      <c r="H556" s="218"/>
      <c r="I556" s="218"/>
      <c r="J556" s="402"/>
      <c r="K556" s="218"/>
      <c r="DD556" s="80"/>
      <c r="DE556" s="80"/>
      <c r="DF556" s="80"/>
      <c r="DG556" s="80"/>
    </row>
    <row r="557" spans="1:111" s="25" customFormat="1" ht="12.75">
      <c r="A557" s="22"/>
      <c r="B557" s="22"/>
      <c r="C557" s="26"/>
      <c r="D557" s="22"/>
      <c r="E557" s="27"/>
      <c r="F557" s="24"/>
      <c r="G557" s="24"/>
      <c r="H557" s="218"/>
      <c r="I557" s="218"/>
      <c r="J557" s="402"/>
      <c r="K557" s="218"/>
      <c r="DD557" s="80"/>
      <c r="DE557" s="80"/>
      <c r="DF557" s="80"/>
      <c r="DG557" s="80"/>
    </row>
    <row r="558" spans="1:111" s="25" customFormat="1" ht="12.75">
      <c r="A558" s="22"/>
      <c r="B558" s="22"/>
      <c r="C558" s="26"/>
      <c r="D558" s="22"/>
      <c r="E558" s="27"/>
      <c r="F558" s="24"/>
      <c r="G558" s="24"/>
      <c r="H558" s="218"/>
      <c r="I558" s="218"/>
      <c r="J558" s="402"/>
      <c r="K558" s="218"/>
      <c r="DD558" s="80"/>
      <c r="DE558" s="80"/>
      <c r="DF558" s="80"/>
      <c r="DG558" s="80"/>
    </row>
    <row r="559" spans="1:111" s="25" customFormat="1" ht="12.75">
      <c r="A559" s="22"/>
      <c r="B559" s="22"/>
      <c r="C559" s="26"/>
      <c r="D559" s="22"/>
      <c r="E559" s="27"/>
      <c r="F559" s="24"/>
      <c r="G559" s="24"/>
      <c r="H559" s="218"/>
      <c r="I559" s="218"/>
      <c r="J559" s="402"/>
      <c r="K559" s="218"/>
      <c r="DD559" s="80"/>
      <c r="DE559" s="80"/>
      <c r="DF559" s="80"/>
      <c r="DG559" s="80"/>
    </row>
    <row r="560" spans="1:111" s="25" customFormat="1" ht="12.75">
      <c r="A560" s="22"/>
      <c r="B560" s="22"/>
      <c r="C560" s="26"/>
      <c r="D560" s="22"/>
      <c r="E560" s="27"/>
      <c r="F560" s="24"/>
      <c r="G560" s="24"/>
      <c r="H560" s="218"/>
      <c r="I560" s="218"/>
      <c r="J560" s="402"/>
      <c r="K560" s="218"/>
      <c r="DD560" s="80"/>
      <c r="DE560" s="80"/>
      <c r="DF560" s="80"/>
      <c r="DG560" s="80"/>
    </row>
    <row r="561" spans="1:111" s="25" customFormat="1" ht="12.75">
      <c r="A561" s="22"/>
      <c r="B561" s="22"/>
      <c r="C561" s="26"/>
      <c r="D561" s="22"/>
      <c r="E561" s="27"/>
      <c r="F561" s="24"/>
      <c r="G561" s="24"/>
      <c r="H561" s="218"/>
      <c r="I561" s="218"/>
      <c r="J561" s="402"/>
      <c r="K561" s="218"/>
      <c r="DD561" s="80"/>
      <c r="DE561" s="80"/>
      <c r="DF561" s="80"/>
      <c r="DG561" s="80"/>
    </row>
    <row r="562" spans="1:111" s="25" customFormat="1" ht="12.75">
      <c r="A562" s="22"/>
      <c r="B562" s="22"/>
      <c r="C562" s="26"/>
      <c r="D562" s="22"/>
      <c r="E562" s="27"/>
      <c r="F562" s="24"/>
      <c r="G562" s="24"/>
      <c r="H562" s="218"/>
      <c r="I562" s="218"/>
      <c r="J562" s="402"/>
      <c r="K562" s="218"/>
      <c r="DD562" s="80"/>
      <c r="DE562" s="80"/>
      <c r="DF562" s="80"/>
      <c r="DG562" s="80"/>
    </row>
    <row r="563" spans="1:111" s="25" customFormat="1" ht="12.75">
      <c r="A563" s="22"/>
      <c r="B563" s="22"/>
      <c r="C563" s="26"/>
      <c r="D563" s="22"/>
      <c r="E563" s="27"/>
      <c r="F563" s="24"/>
      <c r="G563" s="24"/>
      <c r="H563" s="218"/>
      <c r="I563" s="218"/>
      <c r="J563" s="402"/>
      <c r="K563" s="218"/>
      <c r="DD563" s="80"/>
      <c r="DE563" s="80"/>
      <c r="DF563" s="80"/>
      <c r="DG563" s="80"/>
    </row>
    <row r="564" spans="1:111" s="25" customFormat="1" ht="12.75">
      <c r="A564" s="22"/>
      <c r="B564" s="22"/>
      <c r="C564" s="26"/>
      <c r="D564" s="22"/>
      <c r="E564" s="27"/>
      <c r="F564" s="24"/>
      <c r="G564" s="24"/>
      <c r="H564" s="218"/>
      <c r="I564" s="218"/>
      <c r="J564" s="402"/>
      <c r="K564" s="218"/>
      <c r="DD564" s="80"/>
      <c r="DE564" s="80"/>
      <c r="DF564" s="80"/>
      <c r="DG564" s="80"/>
    </row>
    <row r="565" spans="1:111" s="25" customFormat="1" ht="12.75">
      <c r="A565" s="22"/>
      <c r="B565" s="22"/>
      <c r="C565" s="26"/>
      <c r="D565" s="22"/>
      <c r="E565" s="27"/>
      <c r="F565" s="24"/>
      <c r="G565" s="24"/>
      <c r="H565" s="218"/>
      <c r="I565" s="218"/>
      <c r="J565" s="402"/>
      <c r="K565" s="218"/>
      <c r="DD565" s="80"/>
      <c r="DE565" s="80"/>
      <c r="DF565" s="80"/>
      <c r="DG565" s="80"/>
    </row>
    <row r="566" spans="1:111" s="25" customFormat="1" ht="12.75">
      <c r="A566" s="22"/>
      <c r="B566" s="22"/>
      <c r="C566" s="26"/>
      <c r="D566" s="22"/>
      <c r="E566" s="27"/>
      <c r="F566" s="24"/>
      <c r="G566" s="24"/>
      <c r="H566" s="218"/>
      <c r="I566" s="218"/>
      <c r="J566" s="402"/>
      <c r="K566" s="218"/>
      <c r="DD566" s="80"/>
      <c r="DE566" s="80"/>
      <c r="DF566" s="80"/>
      <c r="DG566" s="80"/>
    </row>
    <row r="567" spans="1:111" s="25" customFormat="1" ht="12.75">
      <c r="A567" s="22"/>
      <c r="B567" s="22"/>
      <c r="C567" s="26"/>
      <c r="D567" s="22"/>
      <c r="E567" s="27"/>
      <c r="F567" s="24"/>
      <c r="G567" s="24"/>
      <c r="H567" s="218"/>
      <c r="I567" s="218"/>
      <c r="J567" s="402"/>
      <c r="K567" s="218"/>
      <c r="DD567" s="80"/>
      <c r="DE567" s="80"/>
      <c r="DF567" s="80"/>
      <c r="DG567" s="80"/>
    </row>
    <row r="568" spans="1:111" s="25" customFormat="1" ht="12.75">
      <c r="A568" s="22"/>
      <c r="B568" s="22"/>
      <c r="C568" s="26"/>
      <c r="D568" s="22"/>
      <c r="E568" s="27"/>
      <c r="F568" s="24"/>
      <c r="G568" s="24"/>
      <c r="H568" s="218"/>
      <c r="I568" s="218"/>
      <c r="J568" s="402"/>
      <c r="K568" s="218"/>
      <c r="DD568" s="80"/>
      <c r="DE568" s="80"/>
      <c r="DF568" s="80"/>
      <c r="DG568" s="80"/>
    </row>
    <row r="569" spans="1:111" s="25" customFormat="1" ht="12.75">
      <c r="A569" s="22"/>
      <c r="B569" s="22"/>
      <c r="C569" s="26"/>
      <c r="D569" s="22"/>
      <c r="E569" s="27"/>
      <c r="F569" s="24"/>
      <c r="G569" s="24"/>
      <c r="H569" s="218"/>
      <c r="I569" s="218"/>
      <c r="J569" s="402"/>
      <c r="K569" s="218"/>
      <c r="DD569" s="80"/>
      <c r="DE569" s="80"/>
      <c r="DF569" s="80"/>
      <c r="DG569" s="80"/>
    </row>
    <row r="570" spans="1:111" s="25" customFormat="1" ht="12.75">
      <c r="A570" s="22"/>
      <c r="B570" s="22"/>
      <c r="C570" s="26"/>
      <c r="D570" s="22"/>
      <c r="E570" s="27"/>
      <c r="F570" s="24"/>
      <c r="G570" s="24"/>
      <c r="H570" s="218"/>
      <c r="I570" s="218"/>
      <c r="J570" s="402"/>
      <c r="K570" s="218"/>
      <c r="DD570" s="80"/>
      <c r="DE570" s="80"/>
      <c r="DF570" s="80"/>
      <c r="DG570" s="80"/>
    </row>
    <row r="571" spans="1:111" s="25" customFormat="1" ht="12.75">
      <c r="A571" s="22"/>
      <c r="B571" s="22"/>
      <c r="C571" s="26"/>
      <c r="D571" s="22"/>
      <c r="E571" s="27"/>
      <c r="F571" s="24"/>
      <c r="G571" s="24"/>
      <c r="H571" s="218"/>
      <c r="I571" s="218"/>
      <c r="J571" s="402"/>
      <c r="K571" s="218"/>
      <c r="DD571" s="80"/>
      <c r="DE571" s="80"/>
      <c r="DF571" s="80"/>
      <c r="DG571" s="80"/>
    </row>
    <row r="572" spans="1:111" s="25" customFormat="1" ht="12.75">
      <c r="A572" s="22"/>
      <c r="B572" s="22"/>
      <c r="C572" s="26"/>
      <c r="D572" s="22"/>
      <c r="E572" s="27"/>
      <c r="F572" s="24"/>
      <c r="G572" s="24"/>
      <c r="H572" s="218"/>
      <c r="I572" s="218"/>
      <c r="J572" s="402"/>
      <c r="K572" s="218"/>
      <c r="DD572" s="80"/>
      <c r="DE572" s="80"/>
      <c r="DF572" s="80"/>
      <c r="DG572" s="80"/>
    </row>
    <row r="573" spans="1:111" s="25" customFormat="1" ht="12.75">
      <c r="A573" s="22"/>
      <c r="B573" s="22"/>
      <c r="C573" s="26"/>
      <c r="D573" s="22"/>
      <c r="E573" s="27"/>
      <c r="F573" s="24"/>
      <c r="G573" s="24"/>
      <c r="H573" s="218"/>
      <c r="I573" s="218"/>
      <c r="J573" s="402"/>
      <c r="K573" s="218"/>
      <c r="DD573" s="80"/>
      <c r="DE573" s="80"/>
      <c r="DF573" s="80"/>
      <c r="DG573" s="80"/>
    </row>
    <row r="574" spans="1:111" s="25" customFormat="1" ht="12.75">
      <c r="A574" s="22"/>
      <c r="B574" s="22"/>
      <c r="C574" s="26"/>
      <c r="D574" s="22"/>
      <c r="E574" s="27"/>
      <c r="F574" s="24"/>
      <c r="G574" s="24"/>
      <c r="H574" s="218"/>
      <c r="I574" s="218"/>
      <c r="J574" s="402"/>
      <c r="K574" s="218"/>
      <c r="DD574" s="80"/>
      <c r="DE574" s="80"/>
      <c r="DF574" s="80"/>
      <c r="DG574" s="80"/>
    </row>
    <row r="575" spans="1:111" s="25" customFormat="1" ht="12.75">
      <c r="A575" s="22"/>
      <c r="B575" s="22"/>
      <c r="C575" s="26"/>
      <c r="D575" s="22"/>
      <c r="E575" s="27"/>
      <c r="F575" s="24"/>
      <c r="G575" s="24"/>
      <c r="H575" s="218"/>
      <c r="I575" s="218"/>
      <c r="J575" s="402"/>
      <c r="K575" s="218"/>
      <c r="DD575" s="80"/>
      <c r="DE575" s="80"/>
      <c r="DF575" s="80"/>
      <c r="DG575" s="80"/>
    </row>
    <row r="576" spans="1:111" s="25" customFormat="1" ht="12.75">
      <c r="A576" s="22"/>
      <c r="B576" s="22"/>
      <c r="C576" s="26"/>
      <c r="D576" s="22"/>
      <c r="E576" s="27"/>
      <c r="F576" s="24"/>
      <c r="G576" s="24"/>
      <c r="H576" s="218"/>
      <c r="I576" s="218"/>
      <c r="J576" s="402"/>
      <c r="K576" s="218"/>
      <c r="DD576" s="80"/>
      <c r="DE576" s="80"/>
      <c r="DF576" s="80"/>
      <c r="DG576" s="80"/>
    </row>
    <row r="577" spans="1:111" s="25" customFormat="1" ht="12.75">
      <c r="A577" s="22"/>
      <c r="B577" s="22"/>
      <c r="C577" s="26"/>
      <c r="D577" s="22"/>
      <c r="E577" s="27"/>
      <c r="F577" s="24"/>
      <c r="G577" s="24"/>
      <c r="H577" s="218"/>
      <c r="I577" s="218"/>
      <c r="J577" s="402"/>
      <c r="K577" s="218"/>
      <c r="DD577" s="80"/>
      <c r="DE577" s="80"/>
      <c r="DF577" s="80"/>
      <c r="DG577" s="80"/>
    </row>
    <row r="578" spans="1:111" s="25" customFormat="1" ht="12.75">
      <c r="A578" s="22"/>
      <c r="B578" s="22"/>
      <c r="C578" s="26"/>
      <c r="D578" s="22"/>
      <c r="E578" s="27"/>
      <c r="F578" s="24"/>
      <c r="G578" s="24"/>
      <c r="H578" s="218"/>
      <c r="I578" s="218"/>
      <c r="J578" s="402"/>
      <c r="K578" s="218"/>
      <c r="DD578" s="80"/>
      <c r="DE578" s="80"/>
      <c r="DF578" s="80"/>
      <c r="DG578" s="80"/>
    </row>
    <row r="579" spans="1:111" s="25" customFormat="1" ht="12.75">
      <c r="A579" s="22"/>
      <c r="B579" s="22"/>
      <c r="C579" s="26"/>
      <c r="D579" s="22"/>
      <c r="E579" s="27"/>
      <c r="F579" s="24"/>
      <c r="G579" s="24"/>
      <c r="H579" s="218"/>
      <c r="I579" s="218"/>
      <c r="J579" s="402"/>
      <c r="K579" s="218"/>
      <c r="DD579" s="80"/>
      <c r="DE579" s="80"/>
      <c r="DF579" s="80"/>
      <c r="DG579" s="80"/>
    </row>
    <row r="580" spans="1:111" s="25" customFormat="1" ht="12.75">
      <c r="A580" s="22"/>
      <c r="B580" s="22"/>
      <c r="C580" s="26"/>
      <c r="D580" s="22"/>
      <c r="E580" s="27"/>
      <c r="F580" s="24"/>
      <c r="G580" s="24"/>
      <c r="H580" s="218"/>
      <c r="I580" s="218"/>
      <c r="J580" s="402"/>
      <c r="K580" s="218"/>
      <c r="DD580" s="80"/>
      <c r="DE580" s="80"/>
      <c r="DF580" s="80"/>
      <c r="DG580" s="80"/>
    </row>
    <row r="581" spans="1:111" s="25" customFormat="1" ht="12.75">
      <c r="A581" s="22"/>
      <c r="B581" s="22"/>
      <c r="C581" s="26"/>
      <c r="D581" s="22"/>
      <c r="E581" s="27"/>
      <c r="F581" s="24"/>
      <c r="G581" s="24"/>
      <c r="H581" s="218"/>
      <c r="I581" s="218"/>
      <c r="J581" s="402"/>
      <c r="K581" s="218"/>
      <c r="DD581" s="80"/>
      <c r="DE581" s="80"/>
      <c r="DF581" s="80"/>
      <c r="DG581" s="80"/>
    </row>
    <row r="582" spans="1:111" s="25" customFormat="1" ht="12.75">
      <c r="A582" s="22"/>
      <c r="B582" s="22"/>
      <c r="C582" s="26"/>
      <c r="D582" s="22"/>
      <c r="E582" s="27"/>
      <c r="F582" s="24"/>
      <c r="G582" s="24"/>
      <c r="H582" s="218"/>
      <c r="I582" s="218"/>
      <c r="J582" s="402"/>
      <c r="K582" s="218"/>
      <c r="DD582" s="80"/>
      <c r="DE582" s="80"/>
      <c r="DF582" s="80"/>
      <c r="DG582" s="80"/>
    </row>
    <row r="583" spans="1:111" s="25" customFormat="1" ht="12.75">
      <c r="A583" s="22"/>
      <c r="B583" s="22"/>
      <c r="C583" s="26"/>
      <c r="D583" s="22"/>
      <c r="E583" s="27"/>
      <c r="F583" s="24"/>
      <c r="G583" s="24"/>
      <c r="H583" s="218"/>
      <c r="I583" s="218"/>
      <c r="J583" s="402"/>
      <c r="K583" s="218"/>
      <c r="DD583" s="80"/>
      <c r="DE583" s="80"/>
      <c r="DF583" s="80"/>
      <c r="DG583" s="80"/>
    </row>
    <row r="584" spans="1:111" s="25" customFormat="1" ht="12.75">
      <c r="A584" s="22"/>
      <c r="B584" s="22"/>
      <c r="C584" s="26"/>
      <c r="D584" s="22"/>
      <c r="E584" s="27"/>
      <c r="F584" s="24"/>
      <c r="G584" s="24"/>
      <c r="H584" s="218"/>
      <c r="I584" s="218"/>
      <c r="J584" s="402"/>
      <c r="K584" s="218"/>
      <c r="DD584" s="80"/>
      <c r="DE584" s="80"/>
      <c r="DF584" s="80"/>
      <c r="DG584" s="80"/>
    </row>
    <row r="585" spans="1:111" s="25" customFormat="1" ht="12.75">
      <c r="A585" s="22"/>
      <c r="B585" s="22"/>
      <c r="C585" s="26"/>
      <c r="D585" s="22"/>
      <c r="E585" s="27"/>
      <c r="F585" s="24"/>
      <c r="G585" s="24"/>
      <c r="H585" s="218"/>
      <c r="I585" s="218"/>
      <c r="J585" s="402"/>
      <c r="K585" s="218"/>
      <c r="DD585" s="80"/>
      <c r="DE585" s="80"/>
      <c r="DF585" s="80"/>
      <c r="DG585" s="80"/>
    </row>
    <row r="586" spans="1:111" s="25" customFormat="1" ht="12.75">
      <c r="A586" s="22"/>
      <c r="B586" s="22"/>
      <c r="C586" s="26"/>
      <c r="D586" s="22"/>
      <c r="E586" s="27"/>
      <c r="F586" s="24"/>
      <c r="G586" s="24"/>
      <c r="H586" s="218"/>
      <c r="I586" s="218"/>
      <c r="J586" s="402"/>
      <c r="K586" s="218"/>
      <c r="DD586" s="80"/>
      <c r="DE586" s="80"/>
      <c r="DF586" s="80"/>
      <c r="DG586" s="80"/>
    </row>
    <row r="587" spans="1:111" s="25" customFormat="1" ht="12.75">
      <c r="A587" s="22"/>
      <c r="B587" s="22"/>
      <c r="C587" s="26"/>
      <c r="D587" s="22"/>
      <c r="E587" s="27"/>
      <c r="F587" s="24"/>
      <c r="G587" s="24"/>
      <c r="H587" s="218"/>
      <c r="I587" s="218"/>
      <c r="J587" s="402"/>
      <c r="K587" s="218"/>
      <c r="DD587" s="80"/>
      <c r="DE587" s="80"/>
      <c r="DF587" s="80"/>
      <c r="DG587" s="80"/>
    </row>
    <row r="588" spans="1:111" s="25" customFormat="1" ht="12.75">
      <c r="A588" s="22"/>
      <c r="B588" s="22"/>
      <c r="C588" s="26"/>
      <c r="D588" s="22"/>
      <c r="E588" s="27"/>
      <c r="F588" s="24"/>
      <c r="G588" s="24"/>
      <c r="H588" s="218"/>
      <c r="I588" s="218"/>
      <c r="J588" s="402"/>
      <c r="K588" s="218"/>
      <c r="DD588" s="80"/>
      <c r="DE588" s="80"/>
      <c r="DF588" s="80"/>
      <c r="DG588" s="80"/>
    </row>
    <row r="589" spans="1:111" s="25" customFormat="1" ht="12.75">
      <c r="A589" s="22"/>
      <c r="B589" s="22"/>
      <c r="C589" s="26"/>
      <c r="D589" s="22"/>
      <c r="E589" s="27"/>
      <c r="F589" s="24"/>
      <c r="G589" s="24"/>
      <c r="H589" s="218"/>
      <c r="I589" s="218"/>
      <c r="J589" s="402"/>
      <c r="K589" s="218"/>
      <c r="DD589" s="80"/>
      <c r="DE589" s="80"/>
      <c r="DF589" s="80"/>
      <c r="DG589" s="80"/>
    </row>
    <row r="590" spans="1:111" s="25" customFormat="1" ht="12.75">
      <c r="A590" s="22"/>
      <c r="B590" s="22"/>
      <c r="C590" s="26"/>
      <c r="D590" s="22"/>
      <c r="E590" s="27"/>
      <c r="F590" s="24"/>
      <c r="G590" s="24"/>
      <c r="H590" s="218"/>
      <c r="I590" s="218"/>
      <c r="J590" s="402"/>
      <c r="K590" s="218"/>
      <c r="DD590" s="80"/>
      <c r="DE590" s="80"/>
      <c r="DF590" s="80"/>
      <c r="DG590" s="80"/>
    </row>
    <row r="591" spans="1:111" s="25" customFormat="1" ht="12.75">
      <c r="A591" s="22"/>
      <c r="B591" s="22"/>
      <c r="C591" s="26"/>
      <c r="D591" s="22"/>
      <c r="E591" s="27"/>
      <c r="F591" s="24"/>
      <c r="G591" s="24"/>
      <c r="H591" s="218"/>
      <c r="I591" s="218"/>
      <c r="J591" s="402"/>
      <c r="K591" s="218"/>
      <c r="DD591" s="80"/>
      <c r="DE591" s="80"/>
      <c r="DF591" s="80"/>
      <c r="DG591" s="80"/>
    </row>
    <row r="592" spans="1:111" s="25" customFormat="1" ht="12.75">
      <c r="A592" s="22"/>
      <c r="B592" s="22"/>
      <c r="C592" s="26"/>
      <c r="D592" s="22"/>
      <c r="E592" s="27"/>
      <c r="F592" s="24"/>
      <c r="G592" s="24"/>
      <c r="H592" s="218"/>
      <c r="I592" s="218"/>
      <c r="J592" s="402"/>
      <c r="K592" s="218"/>
      <c r="DD592" s="80"/>
      <c r="DE592" s="80"/>
      <c r="DF592" s="80"/>
      <c r="DG592" s="80"/>
    </row>
    <row r="593" spans="1:111" s="25" customFormat="1" ht="12.75">
      <c r="A593" s="22"/>
      <c r="B593" s="22"/>
      <c r="C593" s="26"/>
      <c r="D593" s="22"/>
      <c r="E593" s="27"/>
      <c r="F593" s="24"/>
      <c r="G593" s="24"/>
      <c r="H593" s="218"/>
      <c r="I593" s="218"/>
      <c r="J593" s="402"/>
      <c r="K593" s="218"/>
      <c r="DD593" s="80"/>
      <c r="DE593" s="80"/>
      <c r="DF593" s="80"/>
      <c r="DG593" s="80"/>
    </row>
    <row r="594" spans="1:111" s="25" customFormat="1" ht="12.75">
      <c r="A594" s="22"/>
      <c r="B594" s="22"/>
      <c r="C594" s="26"/>
      <c r="D594" s="22"/>
      <c r="E594" s="27"/>
      <c r="F594" s="24"/>
      <c r="G594" s="24"/>
      <c r="H594" s="218"/>
      <c r="I594" s="218"/>
      <c r="J594" s="402"/>
      <c r="K594" s="218"/>
      <c r="DD594" s="80"/>
      <c r="DE594" s="80"/>
      <c r="DF594" s="80"/>
      <c r="DG594" s="80"/>
    </row>
    <row r="595" spans="1:111" s="25" customFormat="1" ht="12.75">
      <c r="A595" s="22"/>
      <c r="B595" s="22"/>
      <c r="C595" s="26"/>
      <c r="D595" s="22"/>
      <c r="E595" s="27"/>
      <c r="F595" s="24"/>
      <c r="G595" s="24"/>
      <c r="H595" s="218"/>
      <c r="I595" s="218"/>
      <c r="J595" s="402"/>
      <c r="K595" s="218"/>
      <c r="DD595" s="80"/>
      <c r="DE595" s="80"/>
      <c r="DF595" s="80"/>
      <c r="DG595" s="80"/>
    </row>
    <row r="596" spans="1:111" s="25" customFormat="1" ht="12.75">
      <c r="A596" s="22"/>
      <c r="B596" s="22"/>
      <c r="C596" s="26"/>
      <c r="D596" s="22"/>
      <c r="E596" s="27"/>
      <c r="F596" s="24"/>
      <c r="G596" s="24"/>
      <c r="H596" s="218"/>
      <c r="I596" s="218"/>
      <c r="J596" s="402"/>
      <c r="K596" s="218"/>
      <c r="DD596" s="80"/>
      <c r="DE596" s="80"/>
      <c r="DF596" s="80"/>
      <c r="DG596" s="80"/>
    </row>
    <row r="597" spans="1:111" s="25" customFormat="1" ht="12.75">
      <c r="A597" s="22"/>
      <c r="B597" s="22"/>
      <c r="C597" s="26"/>
      <c r="D597" s="22"/>
      <c r="E597" s="27"/>
      <c r="F597" s="24"/>
      <c r="G597" s="24"/>
      <c r="H597" s="218"/>
      <c r="I597" s="218"/>
      <c r="J597" s="402"/>
      <c r="K597" s="218"/>
      <c r="DD597" s="80"/>
      <c r="DE597" s="80"/>
      <c r="DF597" s="80"/>
      <c r="DG597" s="80"/>
    </row>
    <row r="598" spans="1:111" s="25" customFormat="1" ht="12.75">
      <c r="A598" s="22"/>
      <c r="B598" s="22"/>
      <c r="C598" s="26"/>
      <c r="D598" s="22"/>
      <c r="E598" s="27"/>
      <c r="F598" s="24"/>
      <c r="G598" s="24"/>
      <c r="H598" s="218"/>
      <c r="I598" s="218"/>
      <c r="J598" s="402"/>
      <c r="K598" s="218"/>
      <c r="DD598" s="80"/>
      <c r="DE598" s="80"/>
      <c r="DF598" s="80"/>
      <c r="DG598" s="80"/>
    </row>
    <row r="599" spans="1:111" s="25" customFormat="1" ht="12.75">
      <c r="A599" s="22"/>
      <c r="B599" s="22"/>
      <c r="C599" s="26"/>
      <c r="D599" s="22"/>
      <c r="E599" s="27"/>
      <c r="F599" s="24"/>
      <c r="G599" s="24"/>
      <c r="H599" s="218"/>
      <c r="I599" s="218"/>
      <c r="J599" s="402"/>
      <c r="K599" s="218"/>
      <c r="DD599" s="80"/>
      <c r="DE599" s="80"/>
      <c r="DF599" s="80"/>
      <c r="DG599" s="80"/>
    </row>
    <row r="600" spans="1:111" s="25" customFormat="1" ht="12.75">
      <c r="A600" s="22"/>
      <c r="B600" s="22"/>
      <c r="C600" s="26"/>
      <c r="D600" s="22"/>
      <c r="E600" s="27"/>
      <c r="F600" s="24"/>
      <c r="G600" s="24"/>
      <c r="H600" s="218"/>
      <c r="I600" s="218"/>
      <c r="J600" s="402"/>
      <c r="K600" s="218"/>
      <c r="DD600" s="80"/>
      <c r="DE600" s="80"/>
      <c r="DF600" s="80"/>
      <c r="DG600" s="80"/>
    </row>
    <row r="601" spans="1:111" s="25" customFormat="1" ht="12.75">
      <c r="A601" s="22"/>
      <c r="B601" s="22"/>
      <c r="C601" s="26"/>
      <c r="D601" s="22"/>
      <c r="E601" s="27"/>
      <c r="F601" s="24"/>
      <c r="G601" s="24"/>
      <c r="H601" s="218"/>
      <c r="I601" s="218"/>
      <c r="J601" s="402"/>
      <c r="K601" s="218"/>
      <c r="DD601" s="80"/>
      <c r="DE601" s="80"/>
      <c r="DF601" s="80"/>
      <c r="DG601" s="80"/>
    </row>
    <row r="602" spans="1:111" s="25" customFormat="1" ht="12.75">
      <c r="A602" s="22"/>
      <c r="B602" s="22"/>
      <c r="C602" s="26"/>
      <c r="D602" s="22"/>
      <c r="E602" s="27"/>
      <c r="F602" s="24"/>
      <c r="G602" s="24"/>
      <c r="H602" s="218"/>
      <c r="I602" s="218"/>
      <c r="J602" s="402"/>
      <c r="K602" s="218"/>
      <c r="DD602" s="80"/>
      <c r="DE602" s="80"/>
      <c r="DF602" s="80"/>
      <c r="DG602" s="80"/>
    </row>
    <row r="603" spans="1:111" s="25" customFormat="1" ht="12.75">
      <c r="A603" s="22"/>
      <c r="B603" s="22"/>
      <c r="C603" s="26"/>
      <c r="D603" s="22"/>
      <c r="E603" s="27"/>
      <c r="F603" s="24"/>
      <c r="G603" s="24"/>
      <c r="H603" s="218"/>
      <c r="I603" s="218"/>
      <c r="J603" s="402"/>
      <c r="K603" s="218"/>
      <c r="DD603" s="80"/>
      <c r="DE603" s="80"/>
      <c r="DF603" s="80"/>
      <c r="DG603" s="80"/>
    </row>
    <row r="604" spans="1:111" s="25" customFormat="1" ht="12.75">
      <c r="A604" s="22"/>
      <c r="B604" s="22"/>
      <c r="C604" s="26"/>
      <c r="D604" s="22"/>
      <c r="E604" s="27"/>
      <c r="F604" s="24"/>
      <c r="G604" s="24"/>
      <c r="H604" s="218"/>
      <c r="I604" s="218"/>
      <c r="J604" s="402"/>
      <c r="K604" s="218"/>
      <c r="DD604" s="80"/>
      <c r="DE604" s="80"/>
      <c r="DF604" s="80"/>
      <c r="DG604" s="80"/>
    </row>
    <row r="605" spans="1:111" s="25" customFormat="1" ht="12.75">
      <c r="A605" s="22"/>
      <c r="B605" s="22"/>
      <c r="C605" s="26"/>
      <c r="D605" s="22"/>
      <c r="E605" s="27"/>
      <c r="F605" s="24"/>
      <c r="G605" s="24"/>
      <c r="H605" s="218"/>
      <c r="I605" s="218"/>
      <c r="J605" s="402"/>
      <c r="K605" s="218"/>
      <c r="DD605" s="80"/>
      <c r="DE605" s="80"/>
      <c r="DF605" s="80"/>
      <c r="DG605" s="80"/>
    </row>
    <row r="606" spans="1:111" s="25" customFormat="1" ht="12.75">
      <c r="A606" s="22"/>
      <c r="B606" s="22"/>
      <c r="C606" s="26"/>
      <c r="D606" s="22"/>
      <c r="E606" s="27"/>
      <c r="F606" s="24"/>
      <c r="G606" s="24"/>
      <c r="H606" s="218"/>
      <c r="I606" s="218"/>
      <c r="J606" s="402"/>
      <c r="K606" s="218"/>
      <c r="DD606" s="80"/>
      <c r="DE606" s="80"/>
      <c r="DF606" s="80"/>
      <c r="DG606" s="80"/>
    </row>
    <row r="607" spans="1:111" s="25" customFormat="1" ht="12.75">
      <c r="A607" s="22"/>
      <c r="B607" s="22"/>
      <c r="C607" s="26"/>
      <c r="D607" s="22"/>
      <c r="E607" s="27"/>
      <c r="F607" s="24"/>
      <c r="G607" s="24"/>
      <c r="H607" s="218"/>
      <c r="I607" s="218"/>
      <c r="J607" s="402"/>
      <c r="K607" s="218"/>
      <c r="DD607" s="80"/>
      <c r="DE607" s="80"/>
      <c r="DF607" s="80"/>
      <c r="DG607" s="80"/>
    </row>
    <row r="608" spans="1:111" s="25" customFormat="1" ht="12.75">
      <c r="A608" s="22"/>
      <c r="B608" s="22"/>
      <c r="C608" s="26"/>
      <c r="D608" s="22"/>
      <c r="E608" s="27"/>
      <c r="F608" s="24"/>
      <c r="G608" s="24"/>
      <c r="H608" s="218"/>
      <c r="I608" s="218"/>
      <c r="J608" s="402"/>
      <c r="K608" s="218"/>
      <c r="DD608" s="80"/>
      <c r="DE608" s="80"/>
      <c r="DF608" s="80"/>
      <c r="DG608" s="80"/>
    </row>
    <row r="609" spans="1:111" s="25" customFormat="1" ht="12.75">
      <c r="A609" s="22"/>
      <c r="B609" s="22"/>
      <c r="C609" s="26"/>
      <c r="D609" s="22"/>
      <c r="E609" s="27"/>
      <c r="F609" s="24"/>
      <c r="G609" s="24"/>
      <c r="H609" s="218"/>
      <c r="I609" s="218"/>
      <c r="J609" s="402"/>
      <c r="K609" s="218"/>
      <c r="DD609" s="80"/>
      <c r="DE609" s="80"/>
      <c r="DF609" s="80"/>
      <c r="DG609" s="80"/>
    </row>
    <row r="610" spans="1:111" s="25" customFormat="1" ht="12.75">
      <c r="A610" s="22"/>
      <c r="B610" s="22"/>
      <c r="C610" s="26"/>
      <c r="D610" s="22"/>
      <c r="E610" s="27"/>
      <c r="F610" s="24"/>
      <c r="G610" s="24"/>
      <c r="H610" s="218"/>
      <c r="I610" s="218"/>
      <c r="J610" s="402"/>
      <c r="K610" s="218"/>
      <c r="DD610" s="80"/>
      <c r="DE610" s="80"/>
      <c r="DF610" s="80"/>
      <c r="DG610" s="80"/>
    </row>
    <row r="611" spans="1:111" s="25" customFormat="1" ht="12.75">
      <c r="A611" s="22"/>
      <c r="B611" s="22"/>
      <c r="C611" s="26"/>
      <c r="D611" s="22"/>
      <c r="E611" s="27"/>
      <c r="F611" s="24"/>
      <c r="G611" s="24"/>
      <c r="H611" s="218"/>
      <c r="I611" s="218"/>
      <c r="J611" s="402"/>
      <c r="K611" s="218"/>
      <c r="DD611" s="80"/>
      <c r="DE611" s="80"/>
      <c r="DF611" s="80"/>
      <c r="DG611" s="80"/>
    </row>
    <row r="612" spans="1:111" s="25" customFormat="1" ht="12.75">
      <c r="A612" s="22"/>
      <c r="B612" s="22"/>
      <c r="C612" s="26"/>
      <c r="D612" s="22"/>
      <c r="E612" s="27"/>
      <c r="F612" s="24"/>
      <c r="G612" s="24"/>
      <c r="H612" s="218"/>
      <c r="I612" s="218"/>
      <c r="J612" s="402"/>
      <c r="K612" s="218"/>
      <c r="DD612" s="80"/>
      <c r="DE612" s="80"/>
      <c r="DF612" s="80"/>
      <c r="DG612" s="80"/>
    </row>
    <row r="613" spans="1:111" s="25" customFormat="1" ht="12.75">
      <c r="A613" s="22"/>
      <c r="B613" s="22"/>
      <c r="C613" s="26"/>
      <c r="D613" s="22"/>
      <c r="E613" s="27"/>
      <c r="F613" s="24"/>
      <c r="G613" s="24"/>
      <c r="H613" s="218"/>
      <c r="I613" s="218"/>
      <c r="J613" s="402"/>
      <c r="K613" s="218"/>
      <c r="DD613" s="80"/>
      <c r="DE613" s="80"/>
      <c r="DF613" s="80"/>
      <c r="DG613" s="80"/>
    </row>
    <row r="614" spans="1:111" s="25" customFormat="1" ht="12.75">
      <c r="A614" s="22"/>
      <c r="B614" s="22"/>
      <c r="C614" s="26"/>
      <c r="D614" s="22"/>
      <c r="E614" s="27"/>
      <c r="F614" s="24"/>
      <c r="G614" s="24"/>
      <c r="H614" s="218"/>
      <c r="I614" s="218"/>
      <c r="J614" s="402"/>
      <c r="K614" s="218"/>
      <c r="DD614" s="80"/>
      <c r="DE614" s="80"/>
      <c r="DF614" s="80"/>
      <c r="DG614" s="80"/>
    </row>
    <row r="615" spans="1:111" s="25" customFormat="1" ht="12.75">
      <c r="A615" s="22"/>
      <c r="B615" s="22"/>
      <c r="C615" s="26"/>
      <c r="D615" s="22"/>
      <c r="E615" s="27"/>
      <c r="F615" s="24"/>
      <c r="G615" s="24"/>
      <c r="H615" s="218"/>
      <c r="I615" s="218"/>
      <c r="J615" s="402"/>
      <c r="K615" s="218"/>
      <c r="DD615" s="80"/>
      <c r="DE615" s="80"/>
      <c r="DF615" s="80"/>
      <c r="DG615" s="80"/>
    </row>
    <row r="616" spans="1:111" s="25" customFormat="1" ht="12.75">
      <c r="A616" s="22"/>
      <c r="B616" s="22"/>
      <c r="C616" s="26"/>
      <c r="D616" s="22"/>
      <c r="E616" s="27"/>
      <c r="F616" s="24"/>
      <c r="G616" s="24"/>
      <c r="H616" s="218"/>
      <c r="I616" s="218"/>
      <c r="J616" s="402"/>
      <c r="K616" s="218"/>
      <c r="DD616" s="80"/>
      <c r="DE616" s="80"/>
      <c r="DF616" s="80"/>
      <c r="DG616" s="80"/>
    </row>
    <row r="617" spans="1:111" s="25" customFormat="1" ht="12.75">
      <c r="A617" s="22"/>
      <c r="B617" s="22"/>
      <c r="C617" s="26"/>
      <c r="D617" s="22"/>
      <c r="E617" s="27"/>
      <c r="F617" s="24"/>
      <c r="G617" s="24"/>
      <c r="H617" s="218"/>
      <c r="I617" s="218"/>
      <c r="J617" s="402"/>
      <c r="K617" s="218"/>
      <c r="DD617" s="80"/>
      <c r="DE617" s="80"/>
      <c r="DF617" s="80"/>
      <c r="DG617" s="80"/>
    </row>
    <row r="618" spans="1:111" s="25" customFormat="1" ht="12.75">
      <c r="A618" s="22"/>
      <c r="B618" s="22"/>
      <c r="C618" s="26"/>
      <c r="D618" s="22"/>
      <c r="E618" s="27"/>
      <c r="F618" s="24"/>
      <c r="G618" s="24"/>
      <c r="H618" s="218"/>
      <c r="I618" s="218"/>
      <c r="J618" s="402"/>
      <c r="K618" s="218"/>
      <c r="DD618" s="80"/>
      <c r="DE618" s="80"/>
      <c r="DF618" s="80"/>
      <c r="DG618" s="80"/>
    </row>
    <row r="619" spans="1:111" s="25" customFormat="1" ht="12.75">
      <c r="A619" s="22"/>
      <c r="B619" s="22"/>
      <c r="C619" s="26"/>
      <c r="D619" s="22"/>
      <c r="E619" s="27"/>
      <c r="F619" s="24"/>
      <c r="G619" s="24"/>
      <c r="H619" s="218"/>
      <c r="I619" s="218"/>
      <c r="J619" s="402"/>
      <c r="K619" s="218"/>
      <c r="DD619" s="80"/>
      <c r="DE619" s="80"/>
      <c r="DF619" s="80"/>
      <c r="DG619" s="80"/>
    </row>
    <row r="620" spans="1:111" s="25" customFormat="1" ht="12.75">
      <c r="A620" s="22"/>
      <c r="B620" s="22"/>
      <c r="C620" s="26"/>
      <c r="D620" s="22"/>
      <c r="E620" s="27"/>
      <c r="F620" s="24"/>
      <c r="G620" s="24"/>
      <c r="H620" s="218"/>
      <c r="I620" s="218"/>
      <c r="J620" s="402"/>
      <c r="K620" s="218"/>
      <c r="DD620" s="80"/>
      <c r="DE620" s="80"/>
      <c r="DF620" s="80"/>
      <c r="DG620" s="80"/>
    </row>
    <row r="621" spans="1:111" s="25" customFormat="1" ht="12.75">
      <c r="A621" s="22"/>
      <c r="B621" s="22"/>
      <c r="C621" s="26"/>
      <c r="D621" s="22"/>
      <c r="E621" s="27"/>
      <c r="F621" s="24"/>
      <c r="G621" s="24"/>
      <c r="H621" s="218"/>
      <c r="I621" s="218"/>
      <c r="J621" s="402"/>
      <c r="K621" s="218"/>
      <c r="DD621" s="80"/>
      <c r="DE621" s="80"/>
      <c r="DF621" s="80"/>
      <c r="DG621" s="80"/>
    </row>
    <row r="622" spans="1:111" s="25" customFormat="1" ht="12.75">
      <c r="A622" s="22"/>
      <c r="B622" s="22"/>
      <c r="C622" s="26"/>
      <c r="D622" s="22"/>
      <c r="E622" s="27"/>
      <c r="F622" s="24"/>
      <c r="G622" s="24"/>
      <c r="H622" s="218"/>
      <c r="I622" s="218"/>
      <c r="J622" s="402"/>
      <c r="K622" s="218"/>
      <c r="DD622" s="80"/>
      <c r="DE622" s="80"/>
      <c r="DF622" s="80"/>
      <c r="DG622" s="80"/>
    </row>
    <row r="623" spans="1:111" s="25" customFormat="1" ht="12.75">
      <c r="A623" s="22"/>
      <c r="B623" s="22"/>
      <c r="C623" s="26"/>
      <c r="D623" s="22"/>
      <c r="E623" s="27"/>
      <c r="F623" s="24"/>
      <c r="G623" s="24"/>
      <c r="H623" s="218"/>
      <c r="I623" s="218"/>
      <c r="J623" s="402"/>
      <c r="K623" s="218"/>
      <c r="DD623" s="80"/>
      <c r="DE623" s="80"/>
      <c r="DF623" s="80"/>
      <c r="DG623" s="80"/>
    </row>
    <row r="624" spans="1:111" s="25" customFormat="1" ht="12.75">
      <c r="A624" s="22"/>
      <c r="B624" s="22"/>
      <c r="C624" s="26"/>
      <c r="D624" s="22"/>
      <c r="E624" s="27"/>
      <c r="F624" s="24"/>
      <c r="G624" s="24"/>
      <c r="H624" s="218"/>
      <c r="I624" s="218"/>
      <c r="J624" s="402"/>
      <c r="K624" s="218"/>
      <c r="DD624" s="80"/>
      <c r="DE624" s="80"/>
      <c r="DF624" s="80"/>
      <c r="DG624" s="80"/>
    </row>
    <row r="625" spans="1:111" s="25" customFormat="1" ht="12.75">
      <c r="A625" s="22"/>
      <c r="B625" s="22"/>
      <c r="C625" s="26"/>
      <c r="D625" s="22"/>
      <c r="E625" s="27"/>
      <c r="F625" s="24"/>
      <c r="G625" s="24"/>
      <c r="H625" s="218"/>
      <c r="I625" s="218"/>
      <c r="J625" s="402"/>
      <c r="K625" s="218"/>
      <c r="DD625" s="80"/>
      <c r="DE625" s="80"/>
      <c r="DF625" s="80"/>
      <c r="DG625" s="80"/>
    </row>
    <row r="626" spans="1:111" s="25" customFormat="1" ht="12.75">
      <c r="A626" s="22"/>
      <c r="B626" s="22"/>
      <c r="C626" s="26"/>
      <c r="D626" s="22"/>
      <c r="E626" s="27"/>
      <c r="F626" s="24"/>
      <c r="G626" s="24"/>
      <c r="H626" s="218"/>
      <c r="I626" s="218"/>
      <c r="J626" s="402"/>
      <c r="K626" s="218"/>
      <c r="DD626" s="80"/>
      <c r="DE626" s="80"/>
      <c r="DF626" s="80"/>
      <c r="DG626" s="80"/>
    </row>
    <row r="627" spans="1:111" s="25" customFormat="1" ht="12.75">
      <c r="A627" s="22"/>
      <c r="B627" s="22"/>
      <c r="C627" s="26"/>
      <c r="D627" s="22"/>
      <c r="E627" s="27"/>
      <c r="F627" s="24"/>
      <c r="G627" s="24"/>
      <c r="H627" s="218"/>
      <c r="I627" s="218"/>
      <c r="J627" s="402"/>
      <c r="K627" s="218"/>
      <c r="DD627" s="80"/>
      <c r="DE627" s="80"/>
      <c r="DF627" s="80"/>
      <c r="DG627" s="80"/>
    </row>
    <row r="628" spans="1:111" s="25" customFormat="1" ht="12.75">
      <c r="A628" s="22"/>
      <c r="B628" s="22"/>
      <c r="C628" s="26"/>
      <c r="D628" s="22"/>
      <c r="E628" s="27"/>
      <c r="F628" s="24"/>
      <c r="G628" s="24"/>
      <c r="H628" s="218"/>
      <c r="I628" s="218"/>
      <c r="J628" s="402"/>
      <c r="K628" s="218"/>
      <c r="DD628" s="80"/>
      <c r="DE628" s="80"/>
      <c r="DF628" s="80"/>
      <c r="DG628" s="80"/>
    </row>
    <row r="629" spans="1:111" s="25" customFormat="1" ht="12.75">
      <c r="A629" s="22"/>
      <c r="B629" s="22"/>
      <c r="C629" s="26"/>
      <c r="D629" s="22"/>
      <c r="E629" s="27"/>
      <c r="F629" s="24"/>
      <c r="G629" s="24"/>
      <c r="H629" s="218"/>
      <c r="I629" s="218"/>
      <c r="J629" s="402"/>
      <c r="K629" s="218"/>
      <c r="DD629" s="80"/>
      <c r="DE629" s="80"/>
      <c r="DF629" s="80"/>
      <c r="DG629" s="80"/>
    </row>
    <row r="630" spans="1:111" s="25" customFormat="1" ht="12.75">
      <c r="A630" s="22"/>
      <c r="B630" s="22"/>
      <c r="C630" s="26"/>
      <c r="D630" s="22"/>
      <c r="E630" s="27"/>
      <c r="F630" s="24"/>
      <c r="G630" s="24"/>
      <c r="H630" s="218"/>
      <c r="I630" s="218"/>
      <c r="J630" s="402"/>
      <c r="K630" s="218"/>
      <c r="DD630" s="80"/>
      <c r="DE630" s="80"/>
      <c r="DF630" s="80"/>
      <c r="DG630" s="80"/>
    </row>
    <row r="631" spans="1:111" s="25" customFormat="1" ht="12.75">
      <c r="A631" s="22"/>
      <c r="B631" s="22"/>
      <c r="C631" s="26"/>
      <c r="D631" s="22"/>
      <c r="E631" s="27"/>
      <c r="F631" s="24"/>
      <c r="G631" s="24"/>
      <c r="H631" s="218"/>
      <c r="I631" s="218"/>
      <c r="J631" s="402"/>
      <c r="K631" s="218"/>
      <c r="DD631" s="80"/>
      <c r="DE631" s="80"/>
      <c r="DF631" s="80"/>
      <c r="DG631" s="80"/>
    </row>
    <row r="632" spans="1:111" s="25" customFormat="1" ht="12.75">
      <c r="A632" s="22"/>
      <c r="B632" s="22"/>
      <c r="C632" s="26"/>
      <c r="D632" s="22"/>
      <c r="E632" s="27"/>
      <c r="F632" s="24"/>
      <c r="G632" s="24"/>
      <c r="H632" s="218"/>
      <c r="I632" s="218"/>
      <c r="J632" s="402"/>
      <c r="K632" s="218"/>
      <c r="DD632" s="80"/>
      <c r="DE632" s="80"/>
      <c r="DF632" s="80"/>
      <c r="DG632" s="80"/>
    </row>
    <row r="633" spans="1:111" s="25" customFormat="1" ht="12.75">
      <c r="A633" s="22"/>
      <c r="B633" s="22"/>
      <c r="C633" s="26"/>
      <c r="D633" s="22"/>
      <c r="E633" s="27"/>
      <c r="F633" s="24"/>
      <c r="G633" s="24"/>
      <c r="H633" s="218"/>
      <c r="I633" s="218"/>
      <c r="J633" s="402"/>
      <c r="K633" s="218"/>
      <c r="DD633" s="80"/>
      <c r="DE633" s="80"/>
      <c r="DF633" s="80"/>
      <c r="DG633" s="80"/>
    </row>
    <row r="634" spans="1:111" s="25" customFormat="1" ht="12.75">
      <c r="A634" s="22"/>
      <c r="B634" s="22"/>
      <c r="C634" s="26"/>
      <c r="D634" s="22"/>
      <c r="E634" s="27"/>
      <c r="F634" s="24"/>
      <c r="G634" s="24"/>
      <c r="H634" s="218"/>
      <c r="I634" s="218"/>
      <c r="J634" s="402"/>
      <c r="K634" s="218"/>
      <c r="DD634" s="80"/>
      <c r="DE634" s="80"/>
      <c r="DF634" s="80"/>
      <c r="DG634" s="80"/>
    </row>
    <row r="635" spans="1:111" s="25" customFormat="1" ht="12.75">
      <c r="A635" s="22"/>
      <c r="B635" s="22"/>
      <c r="C635" s="26"/>
      <c r="D635" s="22"/>
      <c r="E635" s="27"/>
      <c r="F635" s="24"/>
      <c r="G635" s="24"/>
      <c r="H635" s="218"/>
      <c r="I635" s="218"/>
      <c r="J635" s="402"/>
      <c r="K635" s="218"/>
      <c r="DD635" s="80"/>
      <c r="DE635" s="80"/>
      <c r="DF635" s="80"/>
      <c r="DG635" s="80"/>
    </row>
    <row r="636" spans="1:111" s="25" customFormat="1" ht="12.75">
      <c r="A636" s="22"/>
      <c r="B636" s="22"/>
      <c r="C636" s="26"/>
      <c r="D636" s="22"/>
      <c r="E636" s="27"/>
      <c r="F636" s="24"/>
      <c r="G636" s="24"/>
      <c r="H636" s="218"/>
      <c r="I636" s="218"/>
      <c r="J636" s="402"/>
      <c r="K636" s="218"/>
      <c r="DD636" s="80"/>
      <c r="DE636" s="80"/>
      <c r="DF636" s="80"/>
      <c r="DG636" s="80"/>
    </row>
    <row r="637" spans="1:111" s="25" customFormat="1" ht="12.75">
      <c r="A637" s="22"/>
      <c r="B637" s="22"/>
      <c r="C637" s="26"/>
      <c r="D637" s="22"/>
      <c r="E637" s="27"/>
      <c r="F637" s="24"/>
      <c r="G637" s="24"/>
      <c r="H637" s="218"/>
      <c r="I637" s="218"/>
      <c r="J637" s="402"/>
      <c r="K637" s="218"/>
      <c r="DD637" s="80"/>
      <c r="DE637" s="80"/>
      <c r="DF637" s="80"/>
      <c r="DG637" s="80"/>
    </row>
    <row r="638" spans="1:111" s="25" customFormat="1" ht="12.75">
      <c r="A638" s="22"/>
      <c r="B638" s="22"/>
      <c r="C638" s="26"/>
      <c r="D638" s="22"/>
      <c r="E638" s="27"/>
      <c r="F638" s="24"/>
      <c r="G638" s="24"/>
      <c r="H638" s="218"/>
      <c r="I638" s="218"/>
      <c r="J638" s="402"/>
      <c r="K638" s="218"/>
      <c r="DD638" s="80"/>
      <c r="DE638" s="80"/>
      <c r="DF638" s="80"/>
      <c r="DG638" s="80"/>
    </row>
    <row r="639" spans="1:111" s="25" customFormat="1" ht="12.75">
      <c r="A639" s="22"/>
      <c r="B639" s="22"/>
      <c r="C639" s="26"/>
      <c r="D639" s="22"/>
      <c r="E639" s="27"/>
      <c r="F639" s="24"/>
      <c r="G639" s="24"/>
      <c r="H639" s="218"/>
      <c r="I639" s="218"/>
      <c r="J639" s="402"/>
      <c r="K639" s="218"/>
      <c r="DD639" s="80"/>
      <c r="DE639" s="80"/>
      <c r="DF639" s="80"/>
      <c r="DG639" s="80"/>
    </row>
    <row r="640" spans="1:111" s="25" customFormat="1" ht="12.75">
      <c r="A640" s="22"/>
      <c r="B640" s="22"/>
      <c r="C640" s="26"/>
      <c r="D640" s="22"/>
      <c r="E640" s="27"/>
      <c r="F640" s="24"/>
      <c r="G640" s="24"/>
      <c r="H640" s="218"/>
      <c r="I640" s="218"/>
      <c r="J640" s="402"/>
      <c r="K640" s="218"/>
      <c r="DD640" s="80"/>
      <c r="DE640" s="80"/>
      <c r="DF640" s="80"/>
      <c r="DG640" s="80"/>
    </row>
    <row r="641" spans="1:111" s="25" customFormat="1" ht="12.75">
      <c r="A641" s="22"/>
      <c r="B641" s="22"/>
      <c r="C641" s="26"/>
      <c r="D641" s="22"/>
      <c r="E641" s="27"/>
      <c r="F641" s="24"/>
      <c r="G641" s="24"/>
      <c r="H641" s="218"/>
      <c r="I641" s="218"/>
      <c r="J641" s="402"/>
      <c r="K641" s="218"/>
      <c r="DD641" s="80"/>
      <c r="DE641" s="80"/>
      <c r="DF641" s="80"/>
      <c r="DG641" s="80"/>
    </row>
    <row r="642" spans="1:111" s="25" customFormat="1" ht="12.75">
      <c r="A642" s="22"/>
      <c r="B642" s="22"/>
      <c r="C642" s="26"/>
      <c r="D642" s="22"/>
      <c r="E642" s="27"/>
      <c r="F642" s="24"/>
      <c r="G642" s="24"/>
      <c r="H642" s="218"/>
      <c r="I642" s="218"/>
      <c r="J642" s="402"/>
      <c r="K642" s="218"/>
      <c r="DD642" s="80"/>
      <c r="DE642" s="80"/>
      <c r="DF642" s="80"/>
      <c r="DG642" s="80"/>
    </row>
    <row r="643" spans="1:111" s="25" customFormat="1" ht="12.75">
      <c r="A643" s="22"/>
      <c r="B643" s="22"/>
      <c r="C643" s="26"/>
      <c r="D643" s="22"/>
      <c r="E643" s="27"/>
      <c r="F643" s="24"/>
      <c r="G643" s="24"/>
      <c r="H643" s="218"/>
      <c r="I643" s="218"/>
      <c r="J643" s="402"/>
      <c r="K643" s="218"/>
      <c r="DD643" s="80"/>
      <c r="DE643" s="80"/>
      <c r="DF643" s="80"/>
      <c r="DG643" s="80"/>
    </row>
    <row r="644" spans="1:111" s="25" customFormat="1" ht="12.75">
      <c r="A644" s="22"/>
      <c r="B644" s="22"/>
      <c r="C644" s="26"/>
      <c r="D644" s="22"/>
      <c r="E644" s="27"/>
      <c r="F644" s="24"/>
      <c r="G644" s="24"/>
      <c r="H644" s="218"/>
      <c r="I644" s="218"/>
      <c r="J644" s="402"/>
      <c r="K644" s="218"/>
      <c r="DD644" s="80"/>
      <c r="DE644" s="80"/>
      <c r="DF644" s="80"/>
      <c r="DG644" s="80"/>
    </row>
    <row r="645" spans="1:111" s="25" customFormat="1" ht="12.75">
      <c r="A645" s="22"/>
      <c r="B645" s="22"/>
      <c r="C645" s="26"/>
      <c r="D645" s="22"/>
      <c r="E645" s="27"/>
      <c r="F645" s="24"/>
      <c r="G645" s="24"/>
      <c r="H645" s="218"/>
      <c r="I645" s="218"/>
      <c r="J645" s="402"/>
      <c r="K645" s="218"/>
      <c r="DD645" s="80"/>
      <c r="DE645" s="80"/>
      <c r="DF645" s="80"/>
      <c r="DG645" s="80"/>
    </row>
    <row r="646" spans="1:111" s="25" customFormat="1" ht="12.75">
      <c r="A646" s="22"/>
      <c r="B646" s="22"/>
      <c r="C646" s="26"/>
      <c r="D646" s="22"/>
      <c r="E646" s="27"/>
      <c r="F646" s="24"/>
      <c r="G646" s="24"/>
      <c r="H646" s="218"/>
      <c r="I646" s="218"/>
      <c r="J646" s="402"/>
      <c r="K646" s="218"/>
      <c r="DD646" s="80"/>
      <c r="DE646" s="80"/>
      <c r="DF646" s="80"/>
      <c r="DG646" s="80"/>
    </row>
    <row r="647" spans="1:111" s="25" customFormat="1" ht="12.75">
      <c r="A647" s="22"/>
      <c r="B647" s="22"/>
      <c r="C647" s="26"/>
      <c r="D647" s="22"/>
      <c r="E647" s="27"/>
      <c r="F647" s="24"/>
      <c r="G647" s="24"/>
      <c r="H647" s="218"/>
      <c r="I647" s="218"/>
      <c r="J647" s="402"/>
      <c r="K647" s="218"/>
      <c r="DD647" s="80"/>
      <c r="DE647" s="80"/>
      <c r="DF647" s="80"/>
      <c r="DG647" s="80"/>
    </row>
    <row r="648" spans="1:111" s="25" customFormat="1" ht="12.75">
      <c r="A648" s="22"/>
      <c r="B648" s="22"/>
      <c r="C648" s="26"/>
      <c r="D648" s="22"/>
      <c r="E648" s="27"/>
      <c r="F648" s="24"/>
      <c r="G648" s="24"/>
      <c r="H648" s="218"/>
      <c r="I648" s="218"/>
      <c r="J648" s="402"/>
      <c r="K648" s="218"/>
      <c r="DD648" s="80"/>
      <c r="DE648" s="80"/>
      <c r="DF648" s="80"/>
      <c r="DG648" s="80"/>
    </row>
    <row r="649" spans="1:111" s="25" customFormat="1" ht="12.75">
      <c r="A649" s="22"/>
      <c r="B649" s="22"/>
      <c r="C649" s="26"/>
      <c r="D649" s="22"/>
      <c r="E649" s="27"/>
      <c r="F649" s="24"/>
      <c r="G649" s="24"/>
      <c r="H649" s="218"/>
      <c r="I649" s="218"/>
      <c r="J649" s="402"/>
      <c r="K649" s="218"/>
      <c r="DD649" s="80"/>
      <c r="DE649" s="80"/>
      <c r="DF649" s="80"/>
      <c r="DG649" s="80"/>
    </row>
    <row r="650" spans="1:111" s="25" customFormat="1" ht="12.75">
      <c r="A650" s="22"/>
      <c r="B650" s="22"/>
      <c r="C650" s="26"/>
      <c r="D650" s="22"/>
      <c r="E650" s="27"/>
      <c r="F650" s="24"/>
      <c r="G650" s="24"/>
      <c r="H650" s="218"/>
      <c r="I650" s="218"/>
      <c r="J650" s="402"/>
      <c r="K650" s="218"/>
      <c r="DD650" s="80"/>
      <c r="DE650" s="80"/>
      <c r="DF650" s="80"/>
      <c r="DG650" s="80"/>
    </row>
    <row r="651" spans="1:111" s="25" customFormat="1" ht="12.75">
      <c r="A651" s="22"/>
      <c r="B651" s="22"/>
      <c r="C651" s="26"/>
      <c r="D651" s="22"/>
      <c r="E651" s="27"/>
      <c r="F651" s="24"/>
      <c r="G651" s="24"/>
      <c r="H651" s="218"/>
      <c r="I651" s="218"/>
      <c r="J651" s="402"/>
      <c r="K651" s="218"/>
      <c r="DD651" s="80"/>
      <c r="DE651" s="80"/>
      <c r="DF651" s="80"/>
      <c r="DG651" s="80"/>
    </row>
    <row r="652" spans="1:111" s="25" customFormat="1" ht="12.75">
      <c r="A652" s="22"/>
      <c r="B652" s="22"/>
      <c r="C652" s="26"/>
      <c r="D652" s="22"/>
      <c r="E652" s="27"/>
      <c r="F652" s="24"/>
      <c r="G652" s="24"/>
      <c r="H652" s="218"/>
      <c r="I652" s="218"/>
      <c r="J652" s="402"/>
      <c r="K652" s="218"/>
      <c r="DD652" s="80"/>
      <c r="DE652" s="80"/>
      <c r="DF652" s="80"/>
      <c r="DG652" s="80"/>
    </row>
    <row r="653" spans="1:111" s="25" customFormat="1" ht="12.75">
      <c r="A653" s="22"/>
      <c r="B653" s="22"/>
      <c r="C653" s="26"/>
      <c r="D653" s="22"/>
      <c r="E653" s="27"/>
      <c r="F653" s="24"/>
      <c r="G653" s="24"/>
      <c r="H653" s="218"/>
      <c r="I653" s="218"/>
      <c r="J653" s="402"/>
      <c r="K653" s="218"/>
      <c r="DD653" s="80"/>
      <c r="DE653" s="80"/>
      <c r="DF653" s="80"/>
      <c r="DG653" s="80"/>
    </row>
    <row r="654" spans="1:111" s="25" customFormat="1" ht="12.75">
      <c r="A654" s="22"/>
      <c r="B654" s="22"/>
      <c r="C654" s="26"/>
      <c r="D654" s="22"/>
      <c r="E654" s="27"/>
      <c r="F654" s="24"/>
      <c r="G654" s="24"/>
      <c r="H654" s="218"/>
      <c r="I654" s="218"/>
      <c r="J654" s="402"/>
      <c r="K654" s="218"/>
      <c r="DD654" s="80"/>
      <c r="DE654" s="80"/>
      <c r="DF654" s="80"/>
      <c r="DG654" s="80"/>
    </row>
    <row r="655" spans="1:111" s="25" customFormat="1" ht="12.75">
      <c r="A655" s="22"/>
      <c r="B655" s="22"/>
      <c r="C655" s="26"/>
      <c r="D655" s="22"/>
      <c r="E655" s="27"/>
      <c r="F655" s="24"/>
      <c r="G655" s="24"/>
      <c r="H655" s="218"/>
      <c r="I655" s="218"/>
      <c r="J655" s="402"/>
      <c r="K655" s="218"/>
      <c r="DD655" s="80"/>
      <c r="DE655" s="80"/>
      <c r="DF655" s="80"/>
      <c r="DG655" s="80"/>
    </row>
    <row r="656" spans="1:111" s="25" customFormat="1" ht="12.75">
      <c r="A656" s="22"/>
      <c r="B656" s="22"/>
      <c r="C656" s="26"/>
      <c r="D656" s="22"/>
      <c r="E656" s="27"/>
      <c r="F656" s="24"/>
      <c r="G656" s="24"/>
      <c r="H656" s="218"/>
      <c r="I656" s="218"/>
      <c r="J656" s="402"/>
      <c r="K656" s="218"/>
      <c r="DD656" s="80"/>
      <c r="DE656" s="80"/>
      <c r="DF656" s="80"/>
      <c r="DG656" s="80"/>
    </row>
    <row r="657" spans="1:111" s="25" customFormat="1" ht="12.75">
      <c r="A657" s="22"/>
      <c r="B657" s="22"/>
      <c r="C657" s="26"/>
      <c r="D657" s="22"/>
      <c r="E657" s="27"/>
      <c r="F657" s="24"/>
      <c r="G657" s="24"/>
      <c r="H657" s="218"/>
      <c r="I657" s="218"/>
      <c r="J657" s="402"/>
      <c r="K657" s="218"/>
      <c r="DD657" s="80"/>
      <c r="DE657" s="80"/>
      <c r="DF657" s="80"/>
      <c r="DG657" s="80"/>
    </row>
    <row r="658" spans="1:111" s="25" customFormat="1" ht="12.75">
      <c r="A658" s="22"/>
      <c r="B658" s="22"/>
      <c r="C658" s="26"/>
      <c r="D658" s="22"/>
      <c r="E658" s="27"/>
      <c r="F658" s="24"/>
      <c r="G658" s="24"/>
      <c r="H658" s="218"/>
      <c r="I658" s="218"/>
      <c r="J658" s="402"/>
      <c r="K658" s="218"/>
      <c r="DD658" s="80"/>
      <c r="DE658" s="80"/>
      <c r="DF658" s="80"/>
      <c r="DG658" s="80"/>
    </row>
    <row r="659" spans="1:111" s="25" customFormat="1" ht="12.75">
      <c r="A659" s="22"/>
      <c r="B659" s="22"/>
      <c r="C659" s="26"/>
      <c r="D659" s="22"/>
      <c r="E659" s="27"/>
      <c r="F659" s="24"/>
      <c r="G659" s="24"/>
      <c r="H659" s="218"/>
      <c r="I659" s="218"/>
      <c r="J659" s="402"/>
      <c r="K659" s="218"/>
      <c r="DD659" s="80"/>
      <c r="DE659" s="80"/>
      <c r="DF659" s="80"/>
      <c r="DG659" s="80"/>
    </row>
    <row r="660" spans="1:111" s="25" customFormat="1" ht="12.75">
      <c r="A660" s="22"/>
      <c r="B660" s="22"/>
      <c r="C660" s="26"/>
      <c r="D660" s="22"/>
      <c r="E660" s="27"/>
      <c r="F660" s="24"/>
      <c r="G660" s="24"/>
      <c r="H660" s="218"/>
      <c r="I660" s="218"/>
      <c r="J660" s="402"/>
      <c r="K660" s="218"/>
      <c r="DD660" s="80"/>
      <c r="DE660" s="80"/>
      <c r="DF660" s="80"/>
      <c r="DG660" s="80"/>
    </row>
    <row r="661" spans="1:111" s="25" customFormat="1" ht="12.75">
      <c r="A661" s="22"/>
      <c r="B661" s="22"/>
      <c r="C661" s="26"/>
      <c r="D661" s="22"/>
      <c r="E661" s="27"/>
      <c r="F661" s="24"/>
      <c r="G661" s="24"/>
      <c r="H661" s="218"/>
      <c r="I661" s="218"/>
      <c r="J661" s="402"/>
      <c r="K661" s="218"/>
      <c r="DD661" s="80"/>
      <c r="DE661" s="80"/>
      <c r="DF661" s="80"/>
      <c r="DG661" s="80"/>
    </row>
    <row r="662" spans="1:111" s="25" customFormat="1" ht="12.75">
      <c r="A662" s="22"/>
      <c r="B662" s="22"/>
      <c r="C662" s="26"/>
      <c r="D662" s="22"/>
      <c r="E662" s="27"/>
      <c r="F662" s="24"/>
      <c r="G662" s="24"/>
      <c r="H662" s="218"/>
      <c r="I662" s="218"/>
      <c r="J662" s="402"/>
      <c r="K662" s="218"/>
      <c r="DD662" s="80"/>
      <c r="DE662" s="80"/>
      <c r="DF662" s="80"/>
      <c r="DG662" s="80"/>
    </row>
    <row r="663" spans="1:111" s="25" customFormat="1" ht="12.75">
      <c r="A663" s="22"/>
      <c r="B663" s="22"/>
      <c r="C663" s="26"/>
      <c r="D663" s="22"/>
      <c r="E663" s="27"/>
      <c r="F663" s="24"/>
      <c r="G663" s="24"/>
      <c r="H663" s="218"/>
      <c r="I663" s="218"/>
      <c r="J663" s="402"/>
      <c r="K663" s="218"/>
      <c r="DD663" s="80"/>
      <c r="DE663" s="80"/>
      <c r="DF663" s="80"/>
      <c r="DG663" s="80"/>
    </row>
    <row r="664" spans="1:111" s="25" customFormat="1" ht="12.75">
      <c r="A664" s="22"/>
      <c r="B664" s="22"/>
      <c r="C664" s="26"/>
      <c r="D664" s="22"/>
      <c r="E664" s="27"/>
      <c r="F664" s="24"/>
      <c r="G664" s="24"/>
      <c r="H664" s="218"/>
      <c r="I664" s="218"/>
      <c r="J664" s="402"/>
      <c r="K664" s="218"/>
      <c r="DD664" s="80"/>
      <c r="DE664" s="80"/>
      <c r="DF664" s="80"/>
      <c r="DG664" s="80"/>
    </row>
    <row r="665" spans="1:111" s="25" customFormat="1" ht="12.75">
      <c r="A665" s="22"/>
      <c r="B665" s="22"/>
      <c r="C665" s="26"/>
      <c r="D665" s="22"/>
      <c r="E665" s="27"/>
      <c r="F665" s="24"/>
      <c r="G665" s="24"/>
      <c r="H665" s="218"/>
      <c r="I665" s="218"/>
      <c r="J665" s="402"/>
      <c r="K665" s="218"/>
      <c r="DD665" s="80"/>
      <c r="DE665" s="80"/>
      <c r="DF665" s="80"/>
      <c r="DG665" s="80"/>
    </row>
    <row r="666" spans="1:111" s="25" customFormat="1" ht="12.75">
      <c r="A666" s="22"/>
      <c r="B666" s="22"/>
      <c r="C666" s="26"/>
      <c r="D666" s="22"/>
      <c r="E666" s="27"/>
      <c r="F666" s="24"/>
      <c r="G666" s="24"/>
      <c r="H666" s="218"/>
      <c r="I666" s="218"/>
      <c r="J666" s="402"/>
      <c r="K666" s="218"/>
      <c r="DD666" s="80"/>
      <c r="DE666" s="80"/>
      <c r="DF666" s="80"/>
      <c r="DG666" s="80"/>
    </row>
    <row r="667" spans="1:111" s="25" customFormat="1" ht="12.75">
      <c r="A667" s="22"/>
      <c r="B667" s="22"/>
      <c r="C667" s="26"/>
      <c r="D667" s="22"/>
      <c r="E667" s="27"/>
      <c r="F667" s="24"/>
      <c r="G667" s="24"/>
      <c r="H667" s="218"/>
      <c r="I667" s="218"/>
      <c r="J667" s="402"/>
      <c r="K667" s="218"/>
      <c r="DD667" s="80"/>
      <c r="DE667" s="80"/>
      <c r="DF667" s="80"/>
      <c r="DG667" s="80"/>
    </row>
    <row r="668" spans="1:111" s="25" customFormat="1" ht="12.75">
      <c r="A668" s="22"/>
      <c r="B668" s="22"/>
      <c r="C668" s="26"/>
      <c r="D668" s="22"/>
      <c r="E668" s="27"/>
      <c r="F668" s="24"/>
      <c r="G668" s="24"/>
      <c r="H668" s="218"/>
      <c r="I668" s="218"/>
      <c r="J668" s="402"/>
      <c r="K668" s="218"/>
      <c r="DD668" s="80"/>
      <c r="DE668" s="80"/>
      <c r="DF668" s="80"/>
      <c r="DG668" s="80"/>
    </row>
    <row r="669" spans="1:111" s="25" customFormat="1" ht="12.75">
      <c r="A669" s="22"/>
      <c r="B669" s="22"/>
      <c r="C669" s="26"/>
      <c r="D669" s="22"/>
      <c r="E669" s="27"/>
      <c r="F669" s="24"/>
      <c r="G669" s="24"/>
      <c r="H669" s="218"/>
      <c r="I669" s="218"/>
      <c r="J669" s="402"/>
      <c r="K669" s="218"/>
      <c r="DD669" s="80"/>
      <c r="DE669" s="80"/>
      <c r="DF669" s="80"/>
      <c r="DG669" s="80"/>
    </row>
    <row r="670" spans="1:111" s="25" customFormat="1" ht="12.75">
      <c r="A670" s="22"/>
      <c r="B670" s="22"/>
      <c r="C670" s="26"/>
      <c r="D670" s="22"/>
      <c r="E670" s="27"/>
      <c r="F670" s="24"/>
      <c r="G670" s="24"/>
      <c r="H670" s="218"/>
      <c r="I670" s="218"/>
      <c r="J670" s="402"/>
      <c r="K670" s="218"/>
      <c r="DD670" s="80"/>
      <c r="DE670" s="80"/>
      <c r="DF670" s="80"/>
      <c r="DG670" s="80"/>
    </row>
    <row r="671" spans="1:111" s="25" customFormat="1" ht="12.75">
      <c r="A671" s="22"/>
      <c r="B671" s="22"/>
      <c r="C671" s="26"/>
      <c r="D671" s="22"/>
      <c r="E671" s="27"/>
      <c r="F671" s="24"/>
      <c r="G671" s="24"/>
      <c r="H671" s="218"/>
      <c r="I671" s="218"/>
      <c r="J671" s="402"/>
      <c r="K671" s="218"/>
      <c r="DD671" s="80"/>
      <c r="DE671" s="80"/>
      <c r="DF671" s="80"/>
      <c r="DG671" s="80"/>
    </row>
    <row r="672" spans="1:111" s="25" customFormat="1" ht="12.75">
      <c r="A672" s="22"/>
      <c r="B672" s="22"/>
      <c r="C672" s="26"/>
      <c r="D672" s="22"/>
      <c r="E672" s="27"/>
      <c r="F672" s="24"/>
      <c r="G672" s="24"/>
      <c r="H672" s="218"/>
      <c r="I672" s="218"/>
      <c r="J672" s="402"/>
      <c r="K672" s="218"/>
      <c r="DD672" s="80"/>
      <c r="DE672" s="80"/>
      <c r="DF672" s="80"/>
      <c r="DG672" s="80"/>
    </row>
    <row r="673" spans="1:111" s="25" customFormat="1" ht="12.75">
      <c r="A673" s="22"/>
      <c r="B673" s="22"/>
      <c r="C673" s="26"/>
      <c r="D673" s="22"/>
      <c r="E673" s="27"/>
      <c r="F673" s="24"/>
      <c r="G673" s="24"/>
      <c r="H673" s="218"/>
      <c r="I673" s="218"/>
      <c r="J673" s="402"/>
      <c r="K673" s="218"/>
      <c r="DD673" s="80"/>
      <c r="DE673" s="80"/>
      <c r="DF673" s="80"/>
      <c r="DG673" s="80"/>
    </row>
    <row r="674" spans="1:111" s="25" customFormat="1" ht="12.75">
      <c r="A674" s="22"/>
      <c r="B674" s="22"/>
      <c r="C674" s="26"/>
      <c r="D674" s="22"/>
      <c r="E674" s="27"/>
      <c r="F674" s="24"/>
      <c r="G674" s="24"/>
      <c r="H674" s="218"/>
      <c r="I674" s="218"/>
      <c r="J674" s="402"/>
      <c r="K674" s="218"/>
      <c r="DD674" s="80"/>
      <c r="DE674" s="80"/>
      <c r="DF674" s="80"/>
      <c r="DG674" s="80"/>
    </row>
    <row r="675" spans="1:111" s="25" customFormat="1" ht="12.75">
      <c r="A675" s="22"/>
      <c r="B675" s="22"/>
      <c r="C675" s="26"/>
      <c r="D675" s="22"/>
      <c r="E675" s="27"/>
      <c r="F675" s="24"/>
      <c r="G675" s="24"/>
      <c r="H675" s="218"/>
      <c r="I675" s="218"/>
      <c r="J675" s="402"/>
      <c r="K675" s="218"/>
      <c r="DD675" s="80"/>
      <c r="DE675" s="80"/>
      <c r="DF675" s="80"/>
      <c r="DG675" s="80"/>
    </row>
    <row r="676" spans="1:111" s="25" customFormat="1" ht="12.75">
      <c r="A676" s="22"/>
      <c r="B676" s="22"/>
      <c r="C676" s="26"/>
      <c r="D676" s="22"/>
      <c r="E676" s="27"/>
      <c r="F676" s="24"/>
      <c r="G676" s="24"/>
      <c r="H676" s="218"/>
      <c r="I676" s="218"/>
      <c r="J676" s="402"/>
      <c r="K676" s="218"/>
      <c r="DD676" s="80"/>
      <c r="DE676" s="80"/>
      <c r="DF676" s="80"/>
      <c r="DG676" s="80"/>
    </row>
    <row r="677" spans="1:111" s="25" customFormat="1" ht="12.75">
      <c r="A677" s="22"/>
      <c r="B677" s="22"/>
      <c r="C677" s="26"/>
      <c r="D677" s="22"/>
      <c r="E677" s="27"/>
      <c r="F677" s="24"/>
      <c r="G677" s="24"/>
      <c r="H677" s="218"/>
      <c r="I677" s="218"/>
      <c r="J677" s="402"/>
      <c r="K677" s="218"/>
      <c r="DD677" s="80"/>
      <c r="DE677" s="80"/>
      <c r="DF677" s="80"/>
      <c r="DG677" s="80"/>
    </row>
    <row r="678" spans="1:111" s="25" customFormat="1" ht="12.75">
      <c r="A678" s="22"/>
      <c r="B678" s="22"/>
      <c r="C678" s="26"/>
      <c r="D678" s="22"/>
      <c r="E678" s="27"/>
      <c r="F678" s="24"/>
      <c r="G678" s="24"/>
      <c r="H678" s="218"/>
      <c r="I678" s="218"/>
      <c r="J678" s="402"/>
      <c r="K678" s="218"/>
      <c r="DD678" s="80"/>
      <c r="DE678" s="80"/>
      <c r="DF678" s="80"/>
      <c r="DG678" s="80"/>
    </row>
    <row r="679" spans="1:111" s="25" customFormat="1" ht="12.75">
      <c r="A679" s="22"/>
      <c r="B679" s="22"/>
      <c r="C679" s="26"/>
      <c r="D679" s="22"/>
      <c r="E679" s="27"/>
      <c r="F679" s="24"/>
      <c r="G679" s="24"/>
      <c r="H679" s="218"/>
      <c r="I679" s="218"/>
      <c r="J679" s="402"/>
      <c r="K679" s="218"/>
      <c r="DD679" s="80"/>
      <c r="DE679" s="80"/>
      <c r="DF679" s="80"/>
      <c r="DG679" s="80"/>
    </row>
    <row r="680" spans="1:111" s="25" customFormat="1" ht="12.75">
      <c r="A680" s="22"/>
      <c r="B680" s="22"/>
      <c r="C680" s="26"/>
      <c r="D680" s="22"/>
      <c r="E680" s="27"/>
      <c r="F680" s="24"/>
      <c r="G680" s="24"/>
      <c r="H680" s="218"/>
      <c r="I680" s="218"/>
      <c r="J680" s="402"/>
      <c r="K680" s="218"/>
      <c r="DD680" s="80"/>
      <c r="DE680" s="80"/>
      <c r="DF680" s="80"/>
      <c r="DG680" s="80"/>
    </row>
    <row r="681" spans="1:111" s="25" customFormat="1" ht="12.75">
      <c r="A681" s="22"/>
      <c r="B681" s="22"/>
      <c r="C681" s="26"/>
      <c r="D681" s="22"/>
      <c r="E681" s="27"/>
      <c r="F681" s="24"/>
      <c r="G681" s="24"/>
      <c r="H681" s="218"/>
      <c r="I681" s="218"/>
      <c r="J681" s="402"/>
      <c r="K681" s="218"/>
      <c r="DD681" s="80"/>
      <c r="DE681" s="80"/>
      <c r="DF681" s="80"/>
      <c r="DG681" s="80"/>
    </row>
    <row r="682" spans="1:111" s="25" customFormat="1" ht="12.75">
      <c r="A682" s="22"/>
      <c r="B682" s="22"/>
      <c r="C682" s="26"/>
      <c r="D682" s="22"/>
      <c r="E682" s="27"/>
      <c r="F682" s="24"/>
      <c r="G682" s="24"/>
      <c r="H682" s="218"/>
      <c r="I682" s="218"/>
      <c r="J682" s="402"/>
      <c r="K682" s="218"/>
      <c r="DD682" s="80"/>
      <c r="DE682" s="80"/>
      <c r="DF682" s="80"/>
      <c r="DG682" s="80"/>
    </row>
    <row r="683" spans="1:111" s="25" customFormat="1" ht="12.75">
      <c r="A683" s="22"/>
      <c r="B683" s="22"/>
      <c r="C683" s="26"/>
      <c r="D683" s="22"/>
      <c r="E683" s="27"/>
      <c r="F683" s="24"/>
      <c r="G683" s="24"/>
      <c r="H683" s="218"/>
      <c r="I683" s="218"/>
      <c r="J683" s="402"/>
      <c r="K683" s="218"/>
      <c r="DD683" s="80"/>
      <c r="DE683" s="80"/>
      <c r="DF683" s="80"/>
      <c r="DG683" s="80"/>
    </row>
    <row r="684" spans="1:111" s="25" customFormat="1" ht="12.75">
      <c r="A684" s="22"/>
      <c r="B684" s="22"/>
      <c r="C684" s="26"/>
      <c r="D684" s="22"/>
      <c r="E684" s="27"/>
      <c r="F684" s="24"/>
      <c r="G684" s="24"/>
      <c r="H684" s="218"/>
      <c r="I684" s="218"/>
      <c r="J684" s="402"/>
      <c r="K684" s="218"/>
      <c r="DD684" s="80"/>
      <c r="DE684" s="80"/>
      <c r="DF684" s="80"/>
      <c r="DG684" s="80"/>
    </row>
    <row r="685" spans="1:111" s="25" customFormat="1" ht="12.75">
      <c r="A685" s="22"/>
      <c r="B685" s="22"/>
      <c r="C685" s="26"/>
      <c r="D685" s="22"/>
      <c r="E685" s="27"/>
      <c r="F685" s="24"/>
      <c r="G685" s="24"/>
      <c r="H685" s="218"/>
      <c r="I685" s="218"/>
      <c r="J685" s="402"/>
      <c r="K685" s="218"/>
      <c r="DD685" s="80"/>
      <c r="DE685" s="80"/>
      <c r="DF685" s="80"/>
      <c r="DG685" s="80"/>
    </row>
    <row r="686" spans="1:111" s="25" customFormat="1" ht="12.75">
      <c r="A686" s="22"/>
      <c r="B686" s="22"/>
      <c r="C686" s="26"/>
      <c r="D686" s="22"/>
      <c r="E686" s="27"/>
      <c r="F686" s="24"/>
      <c r="G686" s="24"/>
      <c r="H686" s="218"/>
      <c r="I686" s="218"/>
      <c r="J686" s="402"/>
      <c r="K686" s="218"/>
      <c r="DD686" s="80"/>
      <c r="DE686" s="80"/>
      <c r="DF686" s="80"/>
      <c r="DG686" s="80"/>
    </row>
    <row r="687" spans="1:111" s="25" customFormat="1" ht="12.75">
      <c r="A687" s="22"/>
      <c r="B687" s="22"/>
      <c r="C687" s="26"/>
      <c r="D687" s="22"/>
      <c r="E687" s="27"/>
      <c r="F687" s="24"/>
      <c r="G687" s="24"/>
      <c r="H687" s="218"/>
      <c r="I687" s="218"/>
      <c r="J687" s="402"/>
      <c r="K687" s="218"/>
      <c r="DD687" s="80"/>
      <c r="DE687" s="80"/>
      <c r="DF687" s="80"/>
      <c r="DG687" s="80"/>
    </row>
    <row r="688" spans="1:111" s="25" customFormat="1" ht="12.75">
      <c r="A688" s="22"/>
      <c r="B688" s="22"/>
      <c r="C688" s="26"/>
      <c r="D688" s="22"/>
      <c r="E688" s="27"/>
      <c r="F688" s="24"/>
      <c r="G688" s="24"/>
      <c r="H688" s="218"/>
      <c r="I688" s="218"/>
      <c r="J688" s="402"/>
      <c r="K688" s="218"/>
      <c r="DD688" s="80"/>
      <c r="DE688" s="80"/>
      <c r="DF688" s="80"/>
      <c r="DG688" s="80"/>
    </row>
    <row r="689" spans="1:111" s="25" customFormat="1" ht="12.75">
      <c r="A689" s="22"/>
      <c r="B689" s="22"/>
      <c r="C689" s="26"/>
      <c r="D689" s="22"/>
      <c r="E689" s="27"/>
      <c r="F689" s="24"/>
      <c r="G689" s="24"/>
      <c r="H689" s="218"/>
      <c r="I689" s="218"/>
      <c r="J689" s="402"/>
      <c r="K689" s="218"/>
      <c r="DD689" s="80"/>
      <c r="DE689" s="80"/>
      <c r="DF689" s="80"/>
      <c r="DG689" s="80"/>
    </row>
    <row r="690" spans="1:111" s="25" customFormat="1" ht="12.75">
      <c r="A690" s="22"/>
      <c r="B690" s="22"/>
      <c r="C690" s="26"/>
      <c r="D690" s="22"/>
      <c r="E690" s="27"/>
      <c r="F690" s="24"/>
      <c r="G690" s="24"/>
      <c r="H690" s="218"/>
      <c r="I690" s="218"/>
      <c r="J690" s="402"/>
      <c r="K690" s="218"/>
      <c r="DD690" s="80"/>
      <c r="DE690" s="80"/>
      <c r="DF690" s="80"/>
      <c r="DG690" s="80"/>
    </row>
    <row r="691" spans="1:111" s="25" customFormat="1" ht="12.75">
      <c r="A691" s="22"/>
      <c r="B691" s="22"/>
      <c r="C691" s="26"/>
      <c r="D691" s="22"/>
      <c r="E691" s="27"/>
      <c r="F691" s="24"/>
      <c r="G691" s="24"/>
      <c r="H691" s="218"/>
      <c r="I691" s="218"/>
      <c r="J691" s="402"/>
      <c r="K691" s="218"/>
      <c r="DD691" s="80"/>
      <c r="DE691" s="80"/>
      <c r="DF691" s="80"/>
      <c r="DG691" s="80"/>
    </row>
    <row r="692" spans="1:111" s="25" customFormat="1" ht="12.75">
      <c r="A692" s="22"/>
      <c r="B692" s="22"/>
      <c r="C692" s="26"/>
      <c r="D692" s="22"/>
      <c r="E692" s="27"/>
      <c r="F692" s="24"/>
      <c r="G692" s="24"/>
      <c r="H692" s="218"/>
      <c r="I692" s="218"/>
      <c r="J692" s="402"/>
      <c r="K692" s="218"/>
      <c r="DD692" s="80"/>
      <c r="DE692" s="80"/>
      <c r="DF692" s="80"/>
      <c r="DG692" s="80"/>
    </row>
    <row r="693" spans="1:111" s="25" customFormat="1" ht="12.75">
      <c r="A693" s="22"/>
      <c r="B693" s="22"/>
      <c r="C693" s="26"/>
      <c r="D693" s="22"/>
      <c r="E693" s="27"/>
      <c r="F693" s="24"/>
      <c r="G693" s="24"/>
      <c r="H693" s="218"/>
      <c r="I693" s="218"/>
      <c r="J693" s="402"/>
      <c r="K693" s="218"/>
      <c r="DD693" s="80"/>
      <c r="DE693" s="80"/>
      <c r="DF693" s="80"/>
      <c r="DG693" s="80"/>
    </row>
  </sheetData>
  <sheetProtection/>
  <mergeCells count="72">
    <mergeCell ref="L1:M1"/>
    <mergeCell ref="A74:M74"/>
    <mergeCell ref="A75:M75"/>
    <mergeCell ref="L8:M8"/>
    <mergeCell ref="A7:M7"/>
    <mergeCell ref="J2:M2"/>
    <mergeCell ref="A77:B77"/>
    <mergeCell ref="C77:H77"/>
    <mergeCell ref="D64:E64"/>
    <mergeCell ref="D65:E65"/>
    <mergeCell ref="D66:E66"/>
    <mergeCell ref="D67:E67"/>
    <mergeCell ref="D68:E68"/>
    <mergeCell ref="D69:E69"/>
    <mergeCell ref="D54:E54"/>
    <mergeCell ref="D55:E55"/>
    <mergeCell ref="D56:E56"/>
    <mergeCell ref="D58:E58"/>
    <mergeCell ref="D59:E59"/>
    <mergeCell ref="A60:A69"/>
    <mergeCell ref="D60:E60"/>
    <mergeCell ref="D61:E61"/>
    <mergeCell ref="D62:E62"/>
    <mergeCell ref="D63:E63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B11:C11"/>
    <mergeCell ref="D11:E11"/>
    <mergeCell ref="D12:E12"/>
    <mergeCell ref="A13:A17"/>
    <mergeCell ref="D13:E13"/>
    <mergeCell ref="D16:E16"/>
    <mergeCell ref="D17:E17"/>
    <mergeCell ref="A6:L6"/>
    <mergeCell ref="A9:C10"/>
    <mergeCell ref="D9:E10"/>
    <mergeCell ref="F9:F10"/>
    <mergeCell ref="G9:G10"/>
    <mergeCell ref="H9:H10"/>
    <mergeCell ref="J9:J10"/>
    <mergeCell ref="K9:K10"/>
    <mergeCell ref="L9:M9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L190"/>
  <sheetViews>
    <sheetView zoomScalePageLayoutView="0" workbookViewId="0" topLeftCell="A163">
      <selection activeCell="S167" sqref="S167"/>
    </sheetView>
  </sheetViews>
  <sheetFormatPr defaultColWidth="9.140625" defaultRowHeight="12.75"/>
  <cols>
    <col min="1" max="1" width="4.7109375" style="186" customWidth="1"/>
    <col min="2" max="2" width="3.421875" style="186" customWidth="1"/>
    <col min="3" max="3" width="3.7109375" style="186" customWidth="1"/>
    <col min="4" max="4" width="4.57421875" style="186" customWidth="1"/>
    <col min="5" max="5" width="31.00390625" style="235" customWidth="1"/>
    <col min="6" max="6" width="5.00390625" style="231" customWidth="1"/>
    <col min="7" max="7" width="10.28125" style="205" customWidth="1"/>
    <col min="8" max="8" width="6.140625" style="205" customWidth="1"/>
    <col min="9" max="9" width="9.00390625" style="205" customWidth="1"/>
    <col min="10" max="10" width="10.421875" style="205" customWidth="1"/>
    <col min="11" max="11" width="6.00390625" style="205" customWidth="1"/>
    <col min="12" max="13" width="10.421875" style="205" customWidth="1"/>
    <col min="14" max="15" width="8.7109375" style="205" customWidth="1"/>
    <col min="16" max="16" width="7.57421875" style="205" customWidth="1"/>
    <col min="17" max="17" width="8.57421875" style="205" customWidth="1"/>
    <col min="18" max="18" width="8.28125" style="205" customWidth="1"/>
    <col min="19" max="19" width="9.28125" style="205" customWidth="1"/>
    <col min="20" max="21" width="0" style="205" hidden="1" customWidth="1"/>
    <col min="22" max="16384" width="9.140625" style="205" customWidth="1"/>
  </cols>
  <sheetData>
    <row r="1" spans="1:115" s="266" customFormat="1" ht="15.75">
      <c r="A1" s="212" t="s">
        <v>247</v>
      </c>
      <c r="B1" s="213"/>
      <c r="C1" s="214"/>
      <c r="D1" s="213"/>
      <c r="E1" s="215"/>
      <c r="F1" s="216"/>
      <c r="G1" s="217"/>
      <c r="H1" s="217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</row>
    <row r="2" spans="1:115" s="266" customFormat="1" ht="15.75">
      <c r="A2" s="212" t="s">
        <v>332</v>
      </c>
      <c r="B2" s="213"/>
      <c r="C2" s="214"/>
      <c r="D2" s="213"/>
      <c r="E2" s="215"/>
      <c r="F2" s="216"/>
      <c r="G2" s="217"/>
      <c r="H2" s="217"/>
      <c r="I2" s="305"/>
      <c r="J2" s="305"/>
      <c r="K2" s="305"/>
      <c r="L2" s="305"/>
      <c r="M2" s="305"/>
      <c r="N2" s="305"/>
      <c r="O2" s="305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</row>
    <row r="3" spans="1:115" s="266" customFormat="1" ht="15.75">
      <c r="A3" s="212" t="s">
        <v>335</v>
      </c>
      <c r="B3" s="213"/>
      <c r="C3" s="214"/>
      <c r="D3" s="213"/>
      <c r="E3" s="215"/>
      <c r="F3" s="216"/>
      <c r="G3" s="217"/>
      <c r="H3" s="217"/>
      <c r="I3" s="305"/>
      <c r="J3" s="305"/>
      <c r="K3" s="305"/>
      <c r="L3" s="305"/>
      <c r="M3" s="305"/>
      <c r="N3" s="305"/>
      <c r="O3" s="305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</row>
    <row r="4" spans="1:115" s="266" customFormat="1" ht="15.75">
      <c r="A4" s="212" t="s">
        <v>336</v>
      </c>
      <c r="B4" s="213"/>
      <c r="C4" s="214"/>
      <c r="D4" s="213"/>
      <c r="E4" s="215"/>
      <c r="F4" s="216"/>
      <c r="G4" s="217"/>
      <c r="H4" s="217"/>
      <c r="I4" s="305"/>
      <c r="J4" s="305"/>
      <c r="K4" s="305"/>
      <c r="L4" s="305"/>
      <c r="M4" s="305"/>
      <c r="N4" s="305"/>
      <c r="O4" s="305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</row>
    <row r="5" spans="1:115" s="266" customFormat="1" ht="18">
      <c r="A5" s="214"/>
      <c r="B5" s="214"/>
      <c r="C5" s="214"/>
      <c r="D5" s="214"/>
      <c r="E5" s="220"/>
      <c r="F5" s="221"/>
      <c r="G5" s="222"/>
      <c r="H5" s="222"/>
      <c r="I5" s="306"/>
      <c r="J5" s="306"/>
      <c r="K5" s="306"/>
      <c r="L5" s="306"/>
      <c r="M5" s="306"/>
      <c r="N5" s="306"/>
      <c r="O5" s="306"/>
      <c r="P5" s="223"/>
      <c r="Q5" s="223"/>
      <c r="R5" s="223"/>
      <c r="S5" s="223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</row>
    <row r="6" spans="1:19" ht="33" customHeight="1">
      <c r="A6" s="592" t="s">
        <v>368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</row>
    <row r="7" spans="1:19" ht="15.75">
      <c r="A7" s="224"/>
      <c r="B7" s="224"/>
      <c r="C7" s="224"/>
      <c r="D7" s="224"/>
      <c r="E7" s="225"/>
      <c r="F7" s="22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</row>
    <row r="8" spans="1:19" ht="15">
      <c r="A8" s="227"/>
      <c r="B8" s="227"/>
      <c r="C8" s="227"/>
      <c r="D8" s="227"/>
      <c r="E8" s="228"/>
      <c r="F8" s="22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36.75" customHeight="1">
      <c r="A9" s="593"/>
      <c r="B9" s="594"/>
      <c r="C9" s="595"/>
      <c r="D9" s="593" t="s">
        <v>51</v>
      </c>
      <c r="E9" s="595"/>
      <c r="F9" s="572" t="s">
        <v>65</v>
      </c>
      <c r="G9" s="580" t="s">
        <v>415</v>
      </c>
      <c r="H9" s="581"/>
      <c r="I9" s="582"/>
      <c r="J9" s="580" t="s">
        <v>417</v>
      </c>
      <c r="K9" s="581"/>
      <c r="L9" s="582"/>
      <c r="M9" s="572" t="s">
        <v>419</v>
      </c>
      <c r="N9" s="309" t="s">
        <v>9</v>
      </c>
      <c r="O9" s="312" t="s">
        <v>9</v>
      </c>
      <c r="P9" s="586" t="s">
        <v>420</v>
      </c>
      <c r="Q9" s="587"/>
      <c r="R9" s="587"/>
      <c r="S9" s="588"/>
    </row>
    <row r="10" spans="1:20" ht="30" customHeight="1">
      <c r="A10" s="596"/>
      <c r="B10" s="515"/>
      <c r="C10" s="597"/>
      <c r="D10" s="596"/>
      <c r="E10" s="597"/>
      <c r="F10" s="585"/>
      <c r="G10" s="570" t="s">
        <v>66</v>
      </c>
      <c r="H10" s="571"/>
      <c r="I10" s="572" t="s">
        <v>416</v>
      </c>
      <c r="J10" s="570" t="s">
        <v>66</v>
      </c>
      <c r="K10" s="571"/>
      <c r="L10" s="583" t="s">
        <v>418</v>
      </c>
      <c r="M10" s="585"/>
      <c r="N10" s="330"/>
      <c r="O10" s="330"/>
      <c r="P10" s="589"/>
      <c r="Q10" s="590"/>
      <c r="R10" s="590"/>
      <c r="S10" s="591"/>
      <c r="T10" s="205">
        <v>2018</v>
      </c>
    </row>
    <row r="11" spans="1:20" ht="70.5" customHeight="1">
      <c r="A11" s="598"/>
      <c r="B11" s="599"/>
      <c r="C11" s="600"/>
      <c r="D11" s="598"/>
      <c r="E11" s="600"/>
      <c r="F11" s="573"/>
      <c r="G11" s="302" t="s">
        <v>369</v>
      </c>
      <c r="H11" s="329" t="s">
        <v>316</v>
      </c>
      <c r="I11" s="573"/>
      <c r="J11" s="312" t="s">
        <v>421</v>
      </c>
      <c r="K11" s="329" t="s">
        <v>316</v>
      </c>
      <c r="L11" s="584"/>
      <c r="M11" s="573"/>
      <c r="N11" s="197" t="s">
        <v>422</v>
      </c>
      <c r="O11" s="197" t="s">
        <v>423</v>
      </c>
      <c r="P11" s="197" t="s">
        <v>2</v>
      </c>
      <c r="Q11" s="301" t="s">
        <v>3</v>
      </c>
      <c r="R11" s="289" t="s">
        <v>4</v>
      </c>
      <c r="S11" s="289" t="s">
        <v>424</v>
      </c>
      <c r="T11" s="235" t="s">
        <v>316</v>
      </c>
    </row>
    <row r="12" spans="1:20" ht="13.5" customHeight="1">
      <c r="A12" s="304">
        <v>0</v>
      </c>
      <c r="B12" s="574">
        <v>1</v>
      </c>
      <c r="C12" s="575"/>
      <c r="D12" s="576">
        <v>2</v>
      </c>
      <c r="E12" s="577"/>
      <c r="F12" s="176">
        <v>3</v>
      </c>
      <c r="G12" s="176">
        <v>4</v>
      </c>
      <c r="H12" s="176" t="s">
        <v>317</v>
      </c>
      <c r="I12" s="176">
        <v>5</v>
      </c>
      <c r="J12" s="176">
        <v>6</v>
      </c>
      <c r="K12" s="176" t="s">
        <v>346</v>
      </c>
      <c r="L12" s="337">
        <v>7</v>
      </c>
      <c r="M12" s="176">
        <v>8</v>
      </c>
      <c r="N12" s="176">
        <v>9</v>
      </c>
      <c r="O12" s="176">
        <v>10</v>
      </c>
      <c r="P12" s="176">
        <v>11</v>
      </c>
      <c r="Q12" s="176">
        <v>12</v>
      </c>
      <c r="R12" s="176">
        <v>12</v>
      </c>
      <c r="S12" s="176">
        <v>14</v>
      </c>
      <c r="T12" s="205" t="s">
        <v>317</v>
      </c>
    </row>
    <row r="13" spans="1:21" ht="16.5" customHeight="1">
      <c r="A13" s="333" t="s">
        <v>29</v>
      </c>
      <c r="B13" s="333"/>
      <c r="C13" s="333"/>
      <c r="D13" s="578" t="s">
        <v>267</v>
      </c>
      <c r="E13" s="579"/>
      <c r="F13" s="334">
        <v>1</v>
      </c>
      <c r="G13" s="335">
        <f aca="true" t="shared" si="0" ref="G13:S13">G14+G34+G40</f>
        <v>44632</v>
      </c>
      <c r="H13" s="335">
        <f t="shared" si="0"/>
        <v>0</v>
      </c>
      <c r="I13" s="335">
        <f t="shared" si="0"/>
        <v>45496</v>
      </c>
      <c r="J13" s="335">
        <f t="shared" si="0"/>
        <v>44774</v>
      </c>
      <c r="K13" s="335"/>
      <c r="L13" s="335">
        <f>L14+L34+L40</f>
        <v>25045</v>
      </c>
      <c r="M13" s="335">
        <f>M14+M34+M40</f>
        <v>48304</v>
      </c>
      <c r="N13" s="336">
        <f>M13/I13*100</f>
        <v>106.17197116229997</v>
      </c>
      <c r="O13" s="336">
        <f>M13/J13*100</f>
        <v>107.88403984455263</v>
      </c>
      <c r="P13" s="335">
        <f t="shared" si="0"/>
        <v>12079</v>
      </c>
      <c r="Q13" s="335">
        <f t="shared" si="0"/>
        <v>25045</v>
      </c>
      <c r="R13" s="335">
        <f t="shared" si="0"/>
        <v>37155</v>
      </c>
      <c r="S13" s="335">
        <f t="shared" si="0"/>
        <v>48304</v>
      </c>
      <c r="T13" s="205">
        <v>44774</v>
      </c>
      <c r="U13" s="205">
        <f aca="true" t="shared" si="1" ref="U13:U44">S13/4</f>
        <v>12076</v>
      </c>
    </row>
    <row r="14" spans="1:21" ht="27" customHeight="1">
      <c r="A14" s="543"/>
      <c r="B14" s="302">
        <v>1</v>
      </c>
      <c r="C14" s="291"/>
      <c r="D14" s="524" t="s">
        <v>323</v>
      </c>
      <c r="E14" s="525"/>
      <c r="F14" s="176">
        <v>2</v>
      </c>
      <c r="G14" s="162">
        <f aca="true" t="shared" si="2" ref="G14:S14">G15+G20+G21+G24+G25+G26</f>
        <v>44628</v>
      </c>
      <c r="H14" s="162">
        <f t="shared" si="2"/>
        <v>0</v>
      </c>
      <c r="I14" s="162">
        <f t="shared" si="2"/>
        <v>45492</v>
      </c>
      <c r="J14" s="162">
        <f t="shared" si="2"/>
        <v>44770</v>
      </c>
      <c r="K14" s="162"/>
      <c r="L14" s="162">
        <f>L15+L20+L21+L24+L25+L26</f>
        <v>25044</v>
      </c>
      <c r="M14" s="162">
        <f>M15+M20+M21+M24+M25+M26</f>
        <v>48303</v>
      </c>
      <c r="N14" s="165">
        <f aca="true" t="shared" si="3" ref="N14:N77">M14/I14*100</f>
        <v>106.17910841466632</v>
      </c>
      <c r="O14" s="165">
        <f aca="true" t="shared" si="4" ref="O14:O77">M14/J14*100</f>
        <v>107.89144516417244</v>
      </c>
      <c r="P14" s="162">
        <f t="shared" si="2"/>
        <v>12078</v>
      </c>
      <c r="Q14" s="162">
        <f t="shared" si="2"/>
        <v>25044</v>
      </c>
      <c r="R14" s="162">
        <f t="shared" si="2"/>
        <v>37154</v>
      </c>
      <c r="S14" s="162">
        <f t="shared" si="2"/>
        <v>48303</v>
      </c>
      <c r="T14" s="205">
        <v>44770</v>
      </c>
      <c r="U14" s="205">
        <f t="shared" si="1"/>
        <v>12075.75</v>
      </c>
    </row>
    <row r="15" spans="1:21" ht="26.25" customHeight="1">
      <c r="A15" s="532"/>
      <c r="B15" s="543"/>
      <c r="C15" s="291" t="s">
        <v>30</v>
      </c>
      <c r="D15" s="524" t="s">
        <v>212</v>
      </c>
      <c r="E15" s="525"/>
      <c r="F15" s="176">
        <v>3</v>
      </c>
      <c r="G15" s="162">
        <f aca="true" t="shared" si="5" ref="G15:S15">G16+G17+G18+G19</f>
        <v>44493</v>
      </c>
      <c r="H15" s="162">
        <f t="shared" si="5"/>
        <v>0</v>
      </c>
      <c r="I15" s="162">
        <f t="shared" si="5"/>
        <v>45354</v>
      </c>
      <c r="J15" s="162">
        <f t="shared" si="5"/>
        <v>44660</v>
      </c>
      <c r="K15" s="162"/>
      <c r="L15" s="162">
        <f>L16+L17+L18+L19</f>
        <v>24984</v>
      </c>
      <c r="M15" s="162">
        <f>M16+M17+M18+M19</f>
        <v>48195</v>
      </c>
      <c r="N15" s="165">
        <f t="shared" si="3"/>
        <v>106.26405609207568</v>
      </c>
      <c r="O15" s="165">
        <f t="shared" si="4"/>
        <v>107.9153605015674</v>
      </c>
      <c r="P15" s="162">
        <f t="shared" si="5"/>
        <v>12052</v>
      </c>
      <c r="Q15" s="162">
        <f t="shared" si="5"/>
        <v>24984</v>
      </c>
      <c r="R15" s="162">
        <f t="shared" si="5"/>
        <v>37070</v>
      </c>
      <c r="S15" s="162">
        <f t="shared" si="5"/>
        <v>48195</v>
      </c>
      <c r="T15" s="205">
        <v>44660</v>
      </c>
      <c r="U15" s="205">
        <f t="shared" si="1"/>
        <v>12048.75</v>
      </c>
    </row>
    <row r="16" spans="1:21" ht="14.25" customHeight="1">
      <c r="A16" s="532"/>
      <c r="B16" s="532"/>
      <c r="C16" s="291"/>
      <c r="D16" s="285" t="s">
        <v>165</v>
      </c>
      <c r="E16" s="285" t="s">
        <v>73</v>
      </c>
      <c r="F16" s="176">
        <v>4</v>
      </c>
      <c r="G16" s="162"/>
      <c r="H16" s="162"/>
      <c r="I16" s="178"/>
      <c r="J16" s="178"/>
      <c r="K16" s="178"/>
      <c r="L16" s="178"/>
      <c r="M16" s="178"/>
      <c r="N16" s="165"/>
      <c r="O16" s="165"/>
      <c r="P16" s="178"/>
      <c r="Q16" s="178"/>
      <c r="R16" s="178"/>
      <c r="S16" s="178"/>
      <c r="U16" s="205">
        <f t="shared" si="1"/>
        <v>0</v>
      </c>
    </row>
    <row r="17" spans="1:21" ht="15.75" customHeight="1">
      <c r="A17" s="532"/>
      <c r="B17" s="532"/>
      <c r="C17" s="291"/>
      <c r="D17" s="285" t="s">
        <v>166</v>
      </c>
      <c r="E17" s="285" t="s">
        <v>74</v>
      </c>
      <c r="F17" s="176">
        <v>5</v>
      </c>
      <c r="G17" s="162">
        <v>44493</v>
      </c>
      <c r="H17" s="162">
        <v>0</v>
      </c>
      <c r="I17" s="162">
        <v>45354</v>
      </c>
      <c r="J17" s="162">
        <v>44660</v>
      </c>
      <c r="K17" s="162"/>
      <c r="L17" s="162">
        <v>24984</v>
      </c>
      <c r="M17" s="162">
        <v>48195</v>
      </c>
      <c r="N17" s="165">
        <f t="shared" si="3"/>
        <v>106.26405609207568</v>
      </c>
      <c r="O17" s="165">
        <f t="shared" si="4"/>
        <v>107.9153605015674</v>
      </c>
      <c r="P17" s="162">
        <v>12052</v>
      </c>
      <c r="Q17" s="162">
        <v>24984</v>
      </c>
      <c r="R17" s="162">
        <v>37070</v>
      </c>
      <c r="S17" s="162">
        <v>48195</v>
      </c>
      <c r="T17" s="205">
        <v>44660</v>
      </c>
      <c r="U17" s="205">
        <f t="shared" si="1"/>
        <v>12048.75</v>
      </c>
    </row>
    <row r="18" spans="1:21" ht="15.75" customHeight="1">
      <c r="A18" s="532"/>
      <c r="B18" s="532"/>
      <c r="C18" s="291"/>
      <c r="D18" s="285" t="s">
        <v>232</v>
      </c>
      <c r="E18" s="285" t="s">
        <v>75</v>
      </c>
      <c r="F18" s="176">
        <v>6</v>
      </c>
      <c r="G18" s="162"/>
      <c r="H18" s="162"/>
      <c r="I18" s="178"/>
      <c r="J18" s="178"/>
      <c r="K18" s="178"/>
      <c r="L18" s="178"/>
      <c r="M18" s="178"/>
      <c r="N18" s="165"/>
      <c r="O18" s="165"/>
      <c r="P18" s="178"/>
      <c r="Q18" s="178"/>
      <c r="R18" s="178"/>
      <c r="S18" s="178"/>
      <c r="U18" s="205">
        <f t="shared" si="1"/>
        <v>0</v>
      </c>
    </row>
    <row r="19" spans="1:21" ht="15.75" customHeight="1">
      <c r="A19" s="532"/>
      <c r="B19" s="532"/>
      <c r="C19" s="291"/>
      <c r="D19" s="285" t="s">
        <v>233</v>
      </c>
      <c r="E19" s="285" t="s">
        <v>76</v>
      </c>
      <c r="F19" s="176">
        <v>7</v>
      </c>
      <c r="G19" s="162">
        <v>0</v>
      </c>
      <c r="H19" s="162"/>
      <c r="I19" s="178"/>
      <c r="J19" s="178"/>
      <c r="K19" s="178"/>
      <c r="L19" s="178"/>
      <c r="M19" s="178"/>
      <c r="N19" s="165"/>
      <c r="O19" s="165"/>
      <c r="P19" s="178"/>
      <c r="Q19" s="178"/>
      <c r="R19" s="178"/>
      <c r="S19" s="178"/>
      <c r="U19" s="205">
        <f t="shared" si="1"/>
        <v>0</v>
      </c>
    </row>
    <row r="20" spans="1:21" ht="15.75" customHeight="1">
      <c r="A20" s="532"/>
      <c r="B20" s="532"/>
      <c r="C20" s="291" t="s">
        <v>31</v>
      </c>
      <c r="D20" s="524" t="s">
        <v>32</v>
      </c>
      <c r="E20" s="525"/>
      <c r="F20" s="176">
        <v>8</v>
      </c>
      <c r="G20" s="162"/>
      <c r="H20" s="162"/>
      <c r="I20" s="178"/>
      <c r="J20" s="178"/>
      <c r="K20" s="178"/>
      <c r="L20" s="178"/>
      <c r="M20" s="178"/>
      <c r="N20" s="165"/>
      <c r="O20" s="165"/>
      <c r="P20" s="178"/>
      <c r="Q20" s="178"/>
      <c r="R20" s="178"/>
      <c r="S20" s="178"/>
      <c r="U20" s="205">
        <f t="shared" si="1"/>
        <v>0</v>
      </c>
    </row>
    <row r="21" spans="1:21" ht="28.5" customHeight="1">
      <c r="A21" s="532"/>
      <c r="B21" s="532"/>
      <c r="C21" s="291" t="s">
        <v>33</v>
      </c>
      <c r="D21" s="524" t="s">
        <v>261</v>
      </c>
      <c r="E21" s="525"/>
      <c r="F21" s="176">
        <v>9</v>
      </c>
      <c r="G21" s="162">
        <f aca="true" t="shared" si="6" ref="G21:S21">G22+G23</f>
        <v>0</v>
      </c>
      <c r="H21" s="162">
        <f t="shared" si="6"/>
        <v>0</v>
      </c>
      <c r="I21" s="162">
        <f t="shared" si="6"/>
        <v>0</v>
      </c>
      <c r="J21" s="162">
        <f t="shared" si="6"/>
        <v>0</v>
      </c>
      <c r="K21" s="162"/>
      <c r="L21" s="162">
        <f>L22+L23</f>
        <v>0</v>
      </c>
      <c r="M21" s="162">
        <f>M22+M23</f>
        <v>0</v>
      </c>
      <c r="N21" s="165"/>
      <c r="O21" s="165"/>
      <c r="P21" s="162">
        <f t="shared" si="6"/>
        <v>0</v>
      </c>
      <c r="Q21" s="162">
        <f t="shared" si="6"/>
        <v>0</v>
      </c>
      <c r="R21" s="162">
        <f t="shared" si="6"/>
        <v>0</v>
      </c>
      <c r="S21" s="162">
        <f t="shared" si="6"/>
        <v>0</v>
      </c>
      <c r="T21" s="205">
        <v>0</v>
      </c>
      <c r="U21" s="205">
        <f t="shared" si="1"/>
        <v>0</v>
      </c>
    </row>
    <row r="22" spans="1:21" ht="16.5" customHeight="1">
      <c r="A22" s="532"/>
      <c r="B22" s="532"/>
      <c r="C22" s="543"/>
      <c r="D22" s="179" t="s">
        <v>20</v>
      </c>
      <c r="E22" s="295" t="s">
        <v>248</v>
      </c>
      <c r="F22" s="176">
        <v>10</v>
      </c>
      <c r="G22" s="162"/>
      <c r="H22" s="162"/>
      <c r="I22" s="178"/>
      <c r="J22" s="178"/>
      <c r="K22" s="178"/>
      <c r="L22" s="178"/>
      <c r="M22" s="178"/>
      <c r="N22" s="165"/>
      <c r="O22" s="165"/>
      <c r="P22" s="178"/>
      <c r="Q22" s="178"/>
      <c r="R22" s="178"/>
      <c r="S22" s="178"/>
      <c r="U22" s="205">
        <f t="shared" si="1"/>
        <v>0</v>
      </c>
    </row>
    <row r="23" spans="1:21" ht="14.25" customHeight="1">
      <c r="A23" s="532"/>
      <c r="B23" s="532"/>
      <c r="C23" s="544"/>
      <c r="D23" s="179" t="s">
        <v>21</v>
      </c>
      <c r="E23" s="295" t="s">
        <v>34</v>
      </c>
      <c r="F23" s="176">
        <v>11</v>
      </c>
      <c r="G23" s="162"/>
      <c r="H23" s="162"/>
      <c r="I23" s="178"/>
      <c r="J23" s="178"/>
      <c r="K23" s="178"/>
      <c r="L23" s="178"/>
      <c r="M23" s="178"/>
      <c r="N23" s="165"/>
      <c r="O23" s="165"/>
      <c r="P23" s="178"/>
      <c r="Q23" s="178"/>
      <c r="R23" s="178"/>
      <c r="S23" s="178"/>
      <c r="U23" s="205">
        <f t="shared" si="1"/>
        <v>0</v>
      </c>
    </row>
    <row r="24" spans="1:21" ht="12.75" customHeight="1">
      <c r="A24" s="532"/>
      <c r="B24" s="532"/>
      <c r="C24" s="291" t="s">
        <v>35</v>
      </c>
      <c r="D24" s="524" t="s">
        <v>249</v>
      </c>
      <c r="E24" s="525"/>
      <c r="F24" s="176">
        <v>12</v>
      </c>
      <c r="G24" s="162">
        <v>0</v>
      </c>
      <c r="H24" s="162"/>
      <c r="I24" s="162">
        <v>0</v>
      </c>
      <c r="J24" s="162">
        <v>0</v>
      </c>
      <c r="K24" s="162"/>
      <c r="L24" s="162"/>
      <c r="M24" s="162">
        <v>0</v>
      </c>
      <c r="N24" s="165"/>
      <c r="O24" s="165"/>
      <c r="P24" s="162">
        <v>0</v>
      </c>
      <c r="Q24" s="162"/>
      <c r="R24" s="162">
        <v>0</v>
      </c>
      <c r="S24" s="162">
        <v>0</v>
      </c>
      <c r="U24" s="205">
        <f t="shared" si="1"/>
        <v>0</v>
      </c>
    </row>
    <row r="25" spans="1:21" ht="25.5" customHeight="1">
      <c r="A25" s="532"/>
      <c r="B25" s="544"/>
      <c r="C25" s="291" t="s">
        <v>36</v>
      </c>
      <c r="D25" s="524" t="s">
        <v>137</v>
      </c>
      <c r="E25" s="525"/>
      <c r="F25" s="176">
        <v>13</v>
      </c>
      <c r="G25" s="162"/>
      <c r="H25" s="162"/>
      <c r="I25" s="178"/>
      <c r="J25" s="178"/>
      <c r="K25" s="178"/>
      <c r="L25" s="178"/>
      <c r="M25" s="178"/>
      <c r="N25" s="165"/>
      <c r="O25" s="165"/>
      <c r="P25" s="178"/>
      <c r="Q25" s="178"/>
      <c r="R25" s="178"/>
      <c r="S25" s="178"/>
      <c r="U25" s="205">
        <f t="shared" si="1"/>
        <v>0</v>
      </c>
    </row>
    <row r="26" spans="1:21" ht="27" customHeight="1">
      <c r="A26" s="532"/>
      <c r="B26" s="291"/>
      <c r="C26" s="291" t="s">
        <v>42</v>
      </c>
      <c r="D26" s="524" t="s">
        <v>281</v>
      </c>
      <c r="E26" s="525"/>
      <c r="F26" s="176">
        <v>14</v>
      </c>
      <c r="G26" s="162">
        <f aca="true" t="shared" si="7" ref="G26:S26">G27+G28+G31+G32+G33</f>
        <v>135</v>
      </c>
      <c r="H26" s="162">
        <f t="shared" si="7"/>
        <v>0</v>
      </c>
      <c r="I26" s="162">
        <f t="shared" si="7"/>
        <v>138</v>
      </c>
      <c r="J26" s="162">
        <f t="shared" si="7"/>
        <v>110</v>
      </c>
      <c r="K26" s="162"/>
      <c r="L26" s="162">
        <f>L27+L28+L31+L32+L33</f>
        <v>60</v>
      </c>
      <c r="M26" s="162">
        <f>M27+M28+M31+M32+M33</f>
        <v>108</v>
      </c>
      <c r="N26" s="165">
        <f t="shared" si="3"/>
        <v>78.26086956521739</v>
      </c>
      <c r="O26" s="165">
        <f t="shared" si="4"/>
        <v>98.18181818181819</v>
      </c>
      <c r="P26" s="162">
        <f t="shared" si="7"/>
        <v>26</v>
      </c>
      <c r="Q26" s="162">
        <f t="shared" si="7"/>
        <v>60</v>
      </c>
      <c r="R26" s="162">
        <f t="shared" si="7"/>
        <v>84</v>
      </c>
      <c r="S26" s="162">
        <f t="shared" si="7"/>
        <v>108</v>
      </c>
      <c r="T26" s="205">
        <v>110</v>
      </c>
      <c r="U26" s="205">
        <f t="shared" si="1"/>
        <v>27</v>
      </c>
    </row>
    <row r="27" spans="1:21" ht="15" customHeight="1">
      <c r="A27" s="532"/>
      <c r="B27" s="291"/>
      <c r="C27" s="291"/>
      <c r="D27" s="285" t="s">
        <v>140</v>
      </c>
      <c r="E27" s="285" t="s">
        <v>138</v>
      </c>
      <c r="F27" s="176">
        <v>15</v>
      </c>
      <c r="G27" s="162">
        <v>83</v>
      </c>
      <c r="H27" s="162">
        <v>0</v>
      </c>
      <c r="I27" s="162">
        <v>85</v>
      </c>
      <c r="J27" s="162">
        <v>80</v>
      </c>
      <c r="K27" s="162"/>
      <c r="L27" s="162">
        <v>48</v>
      </c>
      <c r="M27" s="162">
        <v>96</v>
      </c>
      <c r="N27" s="165">
        <f t="shared" si="3"/>
        <v>112.94117647058823</v>
      </c>
      <c r="O27" s="165">
        <f t="shared" si="4"/>
        <v>120</v>
      </c>
      <c r="P27" s="162">
        <v>24</v>
      </c>
      <c r="Q27" s="162">
        <v>48</v>
      </c>
      <c r="R27" s="162">
        <v>72</v>
      </c>
      <c r="S27" s="162">
        <v>96</v>
      </c>
      <c r="T27" s="205">
        <v>80</v>
      </c>
      <c r="U27" s="205">
        <f t="shared" si="1"/>
        <v>24</v>
      </c>
    </row>
    <row r="28" spans="1:21" ht="28.5" customHeight="1">
      <c r="A28" s="532"/>
      <c r="B28" s="291"/>
      <c r="C28" s="291"/>
      <c r="D28" s="285" t="s">
        <v>213</v>
      </c>
      <c r="E28" s="285" t="s">
        <v>218</v>
      </c>
      <c r="F28" s="176">
        <v>16</v>
      </c>
      <c r="G28" s="162">
        <f aca="true" t="shared" si="8" ref="G28:S28">G29+G30</f>
        <v>0</v>
      </c>
      <c r="H28" s="162">
        <f t="shared" si="8"/>
        <v>0</v>
      </c>
      <c r="I28" s="162">
        <f t="shared" si="8"/>
        <v>0</v>
      </c>
      <c r="J28" s="162">
        <f t="shared" si="8"/>
        <v>0</v>
      </c>
      <c r="K28" s="162"/>
      <c r="L28" s="162">
        <f>L29+L30</f>
        <v>0</v>
      </c>
      <c r="M28" s="162">
        <f>M29+M30</f>
        <v>0</v>
      </c>
      <c r="N28" s="165"/>
      <c r="O28" s="165"/>
      <c r="P28" s="162">
        <f t="shared" si="8"/>
        <v>0</v>
      </c>
      <c r="Q28" s="162">
        <f t="shared" si="8"/>
        <v>0</v>
      </c>
      <c r="R28" s="162">
        <f t="shared" si="8"/>
        <v>0</v>
      </c>
      <c r="S28" s="162">
        <f t="shared" si="8"/>
        <v>0</v>
      </c>
      <c r="T28" s="267">
        <v>0</v>
      </c>
      <c r="U28" s="205">
        <f t="shared" si="1"/>
        <v>0</v>
      </c>
    </row>
    <row r="29" spans="1:21" ht="14.25" customHeight="1">
      <c r="A29" s="532"/>
      <c r="B29" s="291"/>
      <c r="C29" s="291"/>
      <c r="D29" s="285"/>
      <c r="E29" s="293" t="s">
        <v>250</v>
      </c>
      <c r="F29" s="176">
        <v>17</v>
      </c>
      <c r="G29" s="162">
        <v>0</v>
      </c>
      <c r="H29" s="162"/>
      <c r="I29" s="162">
        <v>0</v>
      </c>
      <c r="J29" s="162">
        <v>0</v>
      </c>
      <c r="K29" s="162"/>
      <c r="L29" s="162"/>
      <c r="M29" s="162">
        <v>0</v>
      </c>
      <c r="N29" s="165"/>
      <c r="O29" s="165"/>
      <c r="P29" s="162"/>
      <c r="Q29" s="162"/>
      <c r="R29" s="162">
        <v>0</v>
      </c>
      <c r="S29" s="162">
        <v>0</v>
      </c>
      <c r="U29" s="205">
        <f t="shared" si="1"/>
        <v>0</v>
      </c>
    </row>
    <row r="30" spans="1:21" ht="15" customHeight="1">
      <c r="A30" s="532"/>
      <c r="B30" s="291"/>
      <c r="C30" s="291"/>
      <c r="D30" s="285"/>
      <c r="E30" s="293" t="s">
        <v>234</v>
      </c>
      <c r="F30" s="176">
        <v>18</v>
      </c>
      <c r="G30" s="162"/>
      <c r="H30" s="162"/>
      <c r="I30" s="178"/>
      <c r="J30" s="178"/>
      <c r="K30" s="178"/>
      <c r="L30" s="178"/>
      <c r="M30" s="178"/>
      <c r="N30" s="165"/>
      <c r="O30" s="165"/>
      <c r="P30" s="178"/>
      <c r="Q30" s="178"/>
      <c r="R30" s="178"/>
      <c r="S30" s="178"/>
      <c r="U30" s="205">
        <f t="shared" si="1"/>
        <v>0</v>
      </c>
    </row>
    <row r="31" spans="1:21" ht="14.25" customHeight="1">
      <c r="A31" s="532"/>
      <c r="B31" s="291"/>
      <c r="C31" s="291"/>
      <c r="D31" s="285" t="s">
        <v>215</v>
      </c>
      <c r="E31" s="285" t="s">
        <v>139</v>
      </c>
      <c r="F31" s="176">
        <v>19</v>
      </c>
      <c r="G31" s="162">
        <v>0</v>
      </c>
      <c r="H31" s="162"/>
      <c r="I31" s="162">
        <v>0</v>
      </c>
      <c r="J31" s="162">
        <v>0</v>
      </c>
      <c r="K31" s="162"/>
      <c r="L31" s="162"/>
      <c r="M31" s="162">
        <v>0</v>
      </c>
      <c r="N31" s="165"/>
      <c r="O31" s="165"/>
      <c r="P31" s="162">
        <v>0</v>
      </c>
      <c r="Q31" s="162"/>
      <c r="R31" s="162">
        <v>0</v>
      </c>
      <c r="S31" s="162">
        <v>0</v>
      </c>
      <c r="U31" s="205">
        <f t="shared" si="1"/>
        <v>0</v>
      </c>
    </row>
    <row r="32" spans="1:21" ht="12" customHeight="1">
      <c r="A32" s="532"/>
      <c r="B32" s="291"/>
      <c r="C32" s="291"/>
      <c r="D32" s="285" t="s">
        <v>216</v>
      </c>
      <c r="E32" s="285" t="s">
        <v>121</v>
      </c>
      <c r="F32" s="176">
        <v>20</v>
      </c>
      <c r="G32" s="162"/>
      <c r="H32" s="162"/>
      <c r="I32" s="178"/>
      <c r="J32" s="178"/>
      <c r="K32" s="178"/>
      <c r="L32" s="178"/>
      <c r="M32" s="178"/>
      <c r="N32" s="165"/>
      <c r="O32" s="165"/>
      <c r="P32" s="178"/>
      <c r="Q32" s="178"/>
      <c r="R32" s="178"/>
      <c r="S32" s="178"/>
      <c r="U32" s="205">
        <f t="shared" si="1"/>
        <v>0</v>
      </c>
    </row>
    <row r="33" spans="1:21" ht="12.75" customHeight="1">
      <c r="A33" s="532"/>
      <c r="B33" s="291"/>
      <c r="C33" s="291"/>
      <c r="D33" s="285" t="s">
        <v>217</v>
      </c>
      <c r="E33" s="285" t="s">
        <v>76</v>
      </c>
      <c r="F33" s="176">
        <v>21</v>
      </c>
      <c r="G33" s="162">
        <v>52</v>
      </c>
      <c r="H33" s="162">
        <v>0</v>
      </c>
      <c r="I33" s="162">
        <v>53</v>
      </c>
      <c r="J33" s="162">
        <v>30</v>
      </c>
      <c r="K33" s="162"/>
      <c r="L33" s="162">
        <v>12</v>
      </c>
      <c r="M33" s="162">
        <v>12</v>
      </c>
      <c r="N33" s="165">
        <f t="shared" si="3"/>
        <v>22.641509433962266</v>
      </c>
      <c r="O33" s="165">
        <f t="shared" si="4"/>
        <v>40</v>
      </c>
      <c r="P33" s="162">
        <v>2</v>
      </c>
      <c r="Q33" s="162">
        <v>12</v>
      </c>
      <c r="R33" s="162">
        <v>12</v>
      </c>
      <c r="S33" s="162">
        <v>12</v>
      </c>
      <c r="T33" s="205">
        <v>30</v>
      </c>
      <c r="U33" s="205">
        <f t="shared" si="1"/>
        <v>3</v>
      </c>
    </row>
    <row r="34" spans="1:21" ht="27" customHeight="1">
      <c r="A34" s="532"/>
      <c r="B34" s="291">
        <v>2</v>
      </c>
      <c r="C34" s="291"/>
      <c r="D34" s="524" t="s">
        <v>268</v>
      </c>
      <c r="E34" s="525"/>
      <c r="F34" s="176">
        <v>22</v>
      </c>
      <c r="G34" s="162">
        <f aca="true" t="shared" si="9" ref="G34:S34">G35+G36+G37+G38+G39</f>
        <v>4</v>
      </c>
      <c r="H34" s="162">
        <f t="shared" si="9"/>
        <v>0</v>
      </c>
      <c r="I34" s="162">
        <f t="shared" si="9"/>
        <v>4</v>
      </c>
      <c r="J34" s="162">
        <f t="shared" si="9"/>
        <v>4</v>
      </c>
      <c r="K34" s="162"/>
      <c r="L34" s="162">
        <f>L35+L36+L37+L38+L39</f>
        <v>1</v>
      </c>
      <c r="M34" s="162">
        <f>M35+M36+M37+M38+M39</f>
        <v>1</v>
      </c>
      <c r="N34" s="165">
        <f t="shared" si="3"/>
        <v>25</v>
      </c>
      <c r="O34" s="165">
        <f t="shared" si="4"/>
        <v>25</v>
      </c>
      <c r="P34" s="162">
        <f t="shared" si="9"/>
        <v>1</v>
      </c>
      <c r="Q34" s="162">
        <f t="shared" si="9"/>
        <v>1</v>
      </c>
      <c r="R34" s="162">
        <f t="shared" si="9"/>
        <v>1</v>
      </c>
      <c r="S34" s="162">
        <f t="shared" si="9"/>
        <v>1</v>
      </c>
      <c r="T34" s="205">
        <v>4</v>
      </c>
      <c r="U34" s="205">
        <f t="shared" si="1"/>
        <v>0.25</v>
      </c>
    </row>
    <row r="35" spans="1:21" ht="13.5" customHeight="1">
      <c r="A35" s="532"/>
      <c r="B35" s="543"/>
      <c r="C35" s="291" t="s">
        <v>30</v>
      </c>
      <c r="D35" s="559" t="s">
        <v>37</v>
      </c>
      <c r="E35" s="560"/>
      <c r="F35" s="176">
        <v>23</v>
      </c>
      <c r="G35" s="162"/>
      <c r="H35" s="162"/>
      <c r="I35" s="178"/>
      <c r="J35" s="178"/>
      <c r="K35" s="178"/>
      <c r="L35" s="178"/>
      <c r="M35" s="178"/>
      <c r="N35" s="165"/>
      <c r="O35" s="165"/>
      <c r="P35" s="178"/>
      <c r="Q35" s="178"/>
      <c r="R35" s="178"/>
      <c r="S35" s="178"/>
      <c r="U35" s="205">
        <f t="shared" si="1"/>
        <v>0</v>
      </c>
    </row>
    <row r="36" spans="1:21" ht="17.25" customHeight="1">
      <c r="A36" s="532"/>
      <c r="B36" s="532"/>
      <c r="C36" s="291" t="s">
        <v>31</v>
      </c>
      <c r="D36" s="559" t="s">
        <v>77</v>
      </c>
      <c r="E36" s="560"/>
      <c r="F36" s="176">
        <v>24</v>
      </c>
      <c r="G36" s="162"/>
      <c r="H36" s="162"/>
      <c r="I36" s="178"/>
      <c r="J36" s="178"/>
      <c r="K36" s="178"/>
      <c r="L36" s="178"/>
      <c r="M36" s="178"/>
      <c r="N36" s="165"/>
      <c r="O36" s="165"/>
      <c r="P36" s="178"/>
      <c r="Q36" s="178"/>
      <c r="R36" s="178"/>
      <c r="S36" s="178"/>
      <c r="U36" s="205">
        <f t="shared" si="1"/>
        <v>0</v>
      </c>
    </row>
    <row r="37" spans="1:21" ht="15.75" customHeight="1">
      <c r="A37" s="532"/>
      <c r="B37" s="532"/>
      <c r="C37" s="291" t="s">
        <v>33</v>
      </c>
      <c r="D37" s="559" t="s">
        <v>78</v>
      </c>
      <c r="E37" s="560"/>
      <c r="F37" s="176">
        <v>25</v>
      </c>
      <c r="G37" s="162"/>
      <c r="H37" s="162"/>
      <c r="I37" s="178"/>
      <c r="J37" s="178"/>
      <c r="K37" s="178"/>
      <c r="L37" s="178"/>
      <c r="M37" s="178"/>
      <c r="N37" s="165"/>
      <c r="O37" s="165"/>
      <c r="P37" s="178"/>
      <c r="Q37" s="178"/>
      <c r="R37" s="178"/>
      <c r="S37" s="178"/>
      <c r="U37" s="205">
        <f t="shared" si="1"/>
        <v>0</v>
      </c>
    </row>
    <row r="38" spans="1:21" ht="14.25" customHeight="1">
      <c r="A38" s="532"/>
      <c r="B38" s="532"/>
      <c r="C38" s="291" t="s">
        <v>35</v>
      </c>
      <c r="D38" s="559" t="s">
        <v>38</v>
      </c>
      <c r="E38" s="560"/>
      <c r="F38" s="176">
        <v>26</v>
      </c>
      <c r="G38" s="162">
        <v>2</v>
      </c>
      <c r="H38" s="162">
        <v>0</v>
      </c>
      <c r="I38" s="162">
        <v>2</v>
      </c>
      <c r="J38" s="162">
        <v>2</v>
      </c>
      <c r="K38" s="162"/>
      <c r="L38" s="162">
        <v>1</v>
      </c>
      <c r="M38" s="162">
        <v>1</v>
      </c>
      <c r="N38" s="165">
        <f t="shared" si="3"/>
        <v>50</v>
      </c>
      <c r="O38" s="165">
        <f t="shared" si="4"/>
        <v>50</v>
      </c>
      <c r="P38" s="162">
        <v>1</v>
      </c>
      <c r="Q38" s="162">
        <v>1</v>
      </c>
      <c r="R38" s="162">
        <v>1</v>
      </c>
      <c r="S38" s="162">
        <v>1</v>
      </c>
      <c r="T38" s="205">
        <v>2</v>
      </c>
      <c r="U38" s="205">
        <f t="shared" si="1"/>
        <v>0.25</v>
      </c>
    </row>
    <row r="39" spans="1:21" ht="15" customHeight="1">
      <c r="A39" s="532"/>
      <c r="B39" s="544"/>
      <c r="C39" s="291" t="s">
        <v>36</v>
      </c>
      <c r="D39" s="559" t="s">
        <v>39</v>
      </c>
      <c r="E39" s="560"/>
      <c r="F39" s="176">
        <v>27</v>
      </c>
      <c r="G39" s="162">
        <v>2</v>
      </c>
      <c r="H39" s="162">
        <v>0</v>
      </c>
      <c r="I39" s="162">
        <v>2</v>
      </c>
      <c r="J39" s="162">
        <v>2</v>
      </c>
      <c r="K39" s="162"/>
      <c r="L39" s="162"/>
      <c r="M39" s="162"/>
      <c r="N39" s="165">
        <f t="shared" si="3"/>
        <v>0</v>
      </c>
      <c r="O39" s="165">
        <f t="shared" si="4"/>
        <v>0</v>
      </c>
      <c r="P39" s="162">
        <v>0</v>
      </c>
      <c r="Q39" s="162"/>
      <c r="R39" s="162">
        <v>0</v>
      </c>
      <c r="S39" s="162"/>
      <c r="T39" s="205">
        <v>2</v>
      </c>
      <c r="U39" s="205">
        <f t="shared" si="1"/>
        <v>0</v>
      </c>
    </row>
    <row r="40" spans="1:21" ht="15" customHeight="1">
      <c r="A40" s="544"/>
      <c r="B40" s="291">
        <v>3</v>
      </c>
      <c r="C40" s="291"/>
      <c r="D40" s="559" t="s">
        <v>10</v>
      </c>
      <c r="E40" s="560"/>
      <c r="F40" s="176">
        <v>28</v>
      </c>
      <c r="G40" s="162"/>
      <c r="H40" s="162"/>
      <c r="I40" s="178"/>
      <c r="J40" s="178"/>
      <c r="K40" s="178"/>
      <c r="L40" s="178"/>
      <c r="M40" s="178"/>
      <c r="N40" s="165"/>
      <c r="O40" s="165"/>
      <c r="P40" s="178"/>
      <c r="Q40" s="178"/>
      <c r="R40" s="178"/>
      <c r="S40" s="178"/>
      <c r="U40" s="205">
        <f t="shared" si="1"/>
        <v>0</v>
      </c>
    </row>
    <row r="41" spans="1:21" ht="18" customHeight="1">
      <c r="A41" s="333" t="s">
        <v>19</v>
      </c>
      <c r="B41" s="566" t="s">
        <v>311</v>
      </c>
      <c r="C41" s="567"/>
      <c r="D41" s="567"/>
      <c r="E41" s="568"/>
      <c r="F41" s="334">
        <v>29</v>
      </c>
      <c r="G41" s="335">
        <f aca="true" t="shared" si="10" ref="G41:S41">G42+G143+G151</f>
        <v>44494</v>
      </c>
      <c r="H41" s="335">
        <f t="shared" si="10"/>
        <v>0</v>
      </c>
      <c r="I41" s="335">
        <f t="shared" si="10"/>
        <v>45187</v>
      </c>
      <c r="J41" s="335">
        <f t="shared" si="10"/>
        <v>44680</v>
      </c>
      <c r="K41" s="335"/>
      <c r="L41" s="335">
        <f>L42+L143+L151</f>
        <v>24386</v>
      </c>
      <c r="M41" s="335">
        <f>M42+M143+M151</f>
        <v>47914</v>
      </c>
      <c r="N41" s="336">
        <f t="shared" si="3"/>
        <v>106.0349215482329</v>
      </c>
      <c r="O41" s="336">
        <f t="shared" si="4"/>
        <v>107.23813786929274</v>
      </c>
      <c r="P41" s="335">
        <f t="shared" si="10"/>
        <v>11893</v>
      </c>
      <c r="Q41" s="335">
        <f t="shared" si="10"/>
        <v>24386</v>
      </c>
      <c r="R41" s="335">
        <f t="shared" si="10"/>
        <v>36355</v>
      </c>
      <c r="S41" s="335">
        <f t="shared" si="10"/>
        <v>47914</v>
      </c>
      <c r="T41" s="205">
        <v>44680</v>
      </c>
      <c r="U41" s="205">
        <f t="shared" si="1"/>
        <v>11978.5</v>
      </c>
    </row>
    <row r="42" spans="1:21" ht="25.5" customHeight="1">
      <c r="A42" s="543"/>
      <c r="B42" s="291">
        <v>1</v>
      </c>
      <c r="C42" s="524" t="s">
        <v>300</v>
      </c>
      <c r="D42" s="569"/>
      <c r="E42" s="525"/>
      <c r="F42" s="176">
        <v>30</v>
      </c>
      <c r="G42" s="162">
        <f aca="true" t="shared" si="11" ref="G42:S42">G43+G91+G98+G126</f>
        <v>44494</v>
      </c>
      <c r="H42" s="162">
        <f t="shared" si="11"/>
        <v>0</v>
      </c>
      <c r="I42" s="162">
        <f t="shared" si="11"/>
        <v>45187</v>
      </c>
      <c r="J42" s="162">
        <f t="shared" si="11"/>
        <v>44639</v>
      </c>
      <c r="K42" s="162"/>
      <c r="L42" s="162">
        <f>L43+L91+L98+L126</f>
        <v>24380</v>
      </c>
      <c r="M42" s="162">
        <f>M43+M91+M98+M126</f>
        <v>47878</v>
      </c>
      <c r="N42" s="165">
        <f t="shared" si="3"/>
        <v>105.95525261690308</v>
      </c>
      <c r="O42" s="165">
        <f t="shared" si="4"/>
        <v>107.25598691726965</v>
      </c>
      <c r="P42" s="162">
        <f t="shared" si="11"/>
        <v>11893</v>
      </c>
      <c r="Q42" s="162">
        <f t="shared" si="11"/>
        <v>24380</v>
      </c>
      <c r="R42" s="162">
        <f t="shared" si="11"/>
        <v>36336</v>
      </c>
      <c r="S42" s="162">
        <f t="shared" si="11"/>
        <v>47878</v>
      </c>
      <c r="T42" s="205">
        <v>44639</v>
      </c>
      <c r="U42" s="205">
        <f t="shared" si="1"/>
        <v>11969.5</v>
      </c>
    </row>
    <row r="43" spans="1:21" ht="26.25" customHeight="1">
      <c r="A43" s="532"/>
      <c r="B43" s="543"/>
      <c r="C43" s="524" t="s">
        <v>269</v>
      </c>
      <c r="D43" s="569"/>
      <c r="E43" s="525"/>
      <c r="F43" s="176">
        <v>31</v>
      </c>
      <c r="G43" s="162">
        <f aca="true" t="shared" si="12" ref="G43:S43">G44+G52+G58</f>
        <v>18012</v>
      </c>
      <c r="H43" s="162">
        <f t="shared" si="12"/>
        <v>0</v>
      </c>
      <c r="I43" s="162">
        <f t="shared" si="12"/>
        <v>18066</v>
      </c>
      <c r="J43" s="162">
        <f t="shared" si="12"/>
        <v>15197</v>
      </c>
      <c r="K43" s="162"/>
      <c r="L43" s="162">
        <f>L44+L52+L58</f>
        <v>9260</v>
      </c>
      <c r="M43" s="162">
        <f>M44+M52+M58</f>
        <v>17265</v>
      </c>
      <c r="N43" s="165">
        <f t="shared" si="3"/>
        <v>95.566257057456</v>
      </c>
      <c r="O43" s="165">
        <f t="shared" si="4"/>
        <v>113.60794893729025</v>
      </c>
      <c r="P43" s="162">
        <f t="shared" si="12"/>
        <v>4755</v>
      </c>
      <c r="Q43" s="162">
        <f t="shared" si="12"/>
        <v>9260</v>
      </c>
      <c r="R43" s="162">
        <f t="shared" si="12"/>
        <v>13349</v>
      </c>
      <c r="S43" s="162">
        <f t="shared" si="12"/>
        <v>17265</v>
      </c>
      <c r="T43" s="205">
        <v>15197</v>
      </c>
      <c r="U43" s="205">
        <f t="shared" si="1"/>
        <v>4316.25</v>
      </c>
    </row>
    <row r="44" spans="1:21" ht="28.5" customHeight="1">
      <c r="A44" s="532"/>
      <c r="B44" s="532"/>
      <c r="C44" s="291" t="s">
        <v>79</v>
      </c>
      <c r="D44" s="524" t="s">
        <v>270</v>
      </c>
      <c r="E44" s="525"/>
      <c r="F44" s="176">
        <v>32</v>
      </c>
      <c r="G44" s="162">
        <f aca="true" t="shared" si="13" ref="G44:S44">G45+G46+G49+G50+G51</f>
        <v>5480</v>
      </c>
      <c r="H44" s="162">
        <f t="shared" si="13"/>
        <v>0</v>
      </c>
      <c r="I44" s="162">
        <f t="shared" si="13"/>
        <v>5533</v>
      </c>
      <c r="J44" s="162">
        <f t="shared" si="13"/>
        <v>5620</v>
      </c>
      <c r="K44" s="162"/>
      <c r="L44" s="162">
        <f>L45+L46+L49+L50+L51</f>
        <v>3691</v>
      </c>
      <c r="M44" s="162">
        <f>M45+M46+M49+M50+M51</f>
        <v>6615</v>
      </c>
      <c r="N44" s="165">
        <f t="shared" si="3"/>
        <v>119.55539490330742</v>
      </c>
      <c r="O44" s="165">
        <f t="shared" si="4"/>
        <v>117.70462633451957</v>
      </c>
      <c r="P44" s="162">
        <f>P45+P46+P49+P50+P51</f>
        <v>2262</v>
      </c>
      <c r="Q44" s="162">
        <f t="shared" si="13"/>
        <v>3691</v>
      </c>
      <c r="R44" s="162">
        <f t="shared" si="13"/>
        <v>5209</v>
      </c>
      <c r="S44" s="162">
        <f t="shared" si="13"/>
        <v>6615</v>
      </c>
      <c r="T44" s="205">
        <v>5620</v>
      </c>
      <c r="U44" s="205">
        <f t="shared" si="1"/>
        <v>1653.75</v>
      </c>
    </row>
    <row r="45" spans="1:21" ht="16.5" customHeight="1">
      <c r="A45" s="532"/>
      <c r="B45" s="532"/>
      <c r="C45" s="291" t="s">
        <v>30</v>
      </c>
      <c r="D45" s="524" t="s">
        <v>80</v>
      </c>
      <c r="E45" s="525"/>
      <c r="F45" s="176">
        <v>33</v>
      </c>
      <c r="G45" s="162"/>
      <c r="H45" s="162"/>
      <c r="I45" s="178"/>
      <c r="J45" s="162"/>
      <c r="K45" s="178"/>
      <c r="L45" s="162"/>
      <c r="M45" s="162"/>
      <c r="N45" s="165"/>
      <c r="O45" s="165"/>
      <c r="P45" s="162"/>
      <c r="Q45" s="162"/>
      <c r="R45" s="162"/>
      <c r="S45" s="162"/>
      <c r="U45" s="205">
        <f aca="true" t="shared" si="14" ref="U45:U76">S45/4</f>
        <v>0</v>
      </c>
    </row>
    <row r="46" spans="1:21" ht="16.5" customHeight="1">
      <c r="A46" s="532"/>
      <c r="B46" s="532"/>
      <c r="C46" s="291" t="s">
        <v>31</v>
      </c>
      <c r="D46" s="524" t="s">
        <v>223</v>
      </c>
      <c r="E46" s="525"/>
      <c r="F46" s="176">
        <v>34</v>
      </c>
      <c r="G46" s="162">
        <v>4750</v>
      </c>
      <c r="H46" s="162">
        <v>0</v>
      </c>
      <c r="I46" s="162">
        <v>4815</v>
      </c>
      <c r="J46" s="162">
        <v>4850</v>
      </c>
      <c r="K46" s="162"/>
      <c r="L46" s="162">
        <v>3426</v>
      </c>
      <c r="M46" s="162">
        <v>5985</v>
      </c>
      <c r="N46" s="165">
        <f t="shared" si="3"/>
        <v>124.29906542056075</v>
      </c>
      <c r="O46" s="165">
        <f t="shared" si="4"/>
        <v>123.40206185567011</v>
      </c>
      <c r="P46" s="162">
        <v>2135</v>
      </c>
      <c r="Q46" s="162">
        <v>3426</v>
      </c>
      <c r="R46" s="162">
        <v>4664</v>
      </c>
      <c r="S46" s="162">
        <v>5985</v>
      </c>
      <c r="T46" s="205">
        <v>4850</v>
      </c>
      <c r="U46" s="205">
        <f t="shared" si="14"/>
        <v>1496.25</v>
      </c>
    </row>
    <row r="47" spans="1:21" ht="15.75" customHeight="1">
      <c r="A47" s="532"/>
      <c r="B47" s="532"/>
      <c r="C47" s="291"/>
      <c r="D47" s="285" t="s">
        <v>81</v>
      </c>
      <c r="E47" s="285" t="s">
        <v>82</v>
      </c>
      <c r="F47" s="176">
        <v>35</v>
      </c>
      <c r="G47" s="162">
        <v>1285</v>
      </c>
      <c r="H47" s="162">
        <v>0</v>
      </c>
      <c r="I47" s="162">
        <v>1301</v>
      </c>
      <c r="J47" s="162">
        <v>1000</v>
      </c>
      <c r="K47" s="162"/>
      <c r="L47" s="162">
        <v>732</v>
      </c>
      <c r="M47" s="162">
        <v>1462</v>
      </c>
      <c r="N47" s="165">
        <f t="shared" si="3"/>
        <v>112.37509607993852</v>
      </c>
      <c r="O47" s="165">
        <f t="shared" si="4"/>
        <v>146.2</v>
      </c>
      <c r="P47" s="162">
        <v>328</v>
      </c>
      <c r="Q47" s="162">
        <v>732</v>
      </c>
      <c r="R47" s="162">
        <v>1097</v>
      </c>
      <c r="S47" s="162">
        <v>1462</v>
      </c>
      <c r="T47" s="205">
        <v>1000</v>
      </c>
      <c r="U47" s="205">
        <f t="shared" si="14"/>
        <v>365.5</v>
      </c>
    </row>
    <row r="48" spans="1:21" ht="14.25" customHeight="1">
      <c r="A48" s="532"/>
      <c r="B48" s="532"/>
      <c r="C48" s="291"/>
      <c r="D48" s="285" t="s">
        <v>83</v>
      </c>
      <c r="E48" s="285" t="s">
        <v>84</v>
      </c>
      <c r="F48" s="176">
        <v>36</v>
      </c>
      <c r="G48" s="162">
        <v>2150</v>
      </c>
      <c r="H48" s="162">
        <v>0</v>
      </c>
      <c r="I48" s="162">
        <v>2119</v>
      </c>
      <c r="J48" s="162">
        <v>2300</v>
      </c>
      <c r="K48" s="162"/>
      <c r="L48" s="162">
        <v>1312</v>
      </c>
      <c r="M48" s="162">
        <v>2650</v>
      </c>
      <c r="N48" s="165">
        <f t="shared" si="3"/>
        <v>125.05899008966495</v>
      </c>
      <c r="O48" s="165">
        <f t="shared" si="4"/>
        <v>115.21739130434783</v>
      </c>
      <c r="P48" s="162">
        <v>644</v>
      </c>
      <c r="Q48" s="162">
        <v>1312</v>
      </c>
      <c r="R48" s="162">
        <v>2000</v>
      </c>
      <c r="S48" s="162">
        <v>2650</v>
      </c>
      <c r="T48" s="205">
        <v>2300</v>
      </c>
      <c r="U48" s="205">
        <f t="shared" si="14"/>
        <v>662.5</v>
      </c>
    </row>
    <row r="49" spans="1:21" ht="24" customHeight="1">
      <c r="A49" s="532"/>
      <c r="B49" s="532"/>
      <c r="C49" s="291" t="s">
        <v>33</v>
      </c>
      <c r="D49" s="524" t="s">
        <v>141</v>
      </c>
      <c r="E49" s="525"/>
      <c r="F49" s="176">
        <v>37</v>
      </c>
      <c r="G49" s="162">
        <v>430</v>
      </c>
      <c r="H49" s="162">
        <v>0</v>
      </c>
      <c r="I49" s="162">
        <v>421</v>
      </c>
      <c r="J49" s="162">
        <v>450</v>
      </c>
      <c r="K49" s="162"/>
      <c r="L49" s="162">
        <v>155</v>
      </c>
      <c r="M49" s="162">
        <v>310</v>
      </c>
      <c r="N49" s="165">
        <f t="shared" si="3"/>
        <v>73.63420427553444</v>
      </c>
      <c r="O49" s="165">
        <f t="shared" si="4"/>
        <v>68.88888888888889</v>
      </c>
      <c r="P49" s="162">
        <v>77</v>
      </c>
      <c r="Q49" s="162">
        <v>155</v>
      </c>
      <c r="R49" s="162">
        <v>295</v>
      </c>
      <c r="S49" s="162">
        <v>310</v>
      </c>
      <c r="T49" s="205">
        <v>450</v>
      </c>
      <c r="U49" s="205">
        <f t="shared" si="14"/>
        <v>77.5</v>
      </c>
    </row>
    <row r="50" spans="1:21" ht="15" customHeight="1">
      <c r="A50" s="532"/>
      <c r="B50" s="532"/>
      <c r="C50" s="291" t="s">
        <v>35</v>
      </c>
      <c r="D50" s="524" t="s">
        <v>142</v>
      </c>
      <c r="E50" s="525"/>
      <c r="F50" s="176">
        <v>38</v>
      </c>
      <c r="G50" s="162">
        <v>300</v>
      </c>
      <c r="H50" s="162">
        <v>0</v>
      </c>
      <c r="I50" s="162">
        <v>297</v>
      </c>
      <c r="J50" s="162">
        <v>320</v>
      </c>
      <c r="K50" s="162"/>
      <c r="L50" s="162">
        <v>110</v>
      </c>
      <c r="M50" s="162">
        <v>320</v>
      </c>
      <c r="N50" s="165">
        <f t="shared" si="3"/>
        <v>107.74410774410774</v>
      </c>
      <c r="O50" s="165">
        <f t="shared" si="4"/>
        <v>100</v>
      </c>
      <c r="P50" s="162">
        <v>50</v>
      </c>
      <c r="Q50" s="162">
        <v>110</v>
      </c>
      <c r="R50" s="162">
        <v>250</v>
      </c>
      <c r="S50" s="162">
        <v>320</v>
      </c>
      <c r="T50" s="205">
        <v>320</v>
      </c>
      <c r="U50" s="205">
        <f t="shared" si="14"/>
        <v>80</v>
      </c>
    </row>
    <row r="51" spans="1:21" ht="14.25" customHeight="1">
      <c r="A51" s="532"/>
      <c r="B51" s="532"/>
      <c r="C51" s="291" t="s">
        <v>36</v>
      </c>
      <c r="D51" s="524" t="s">
        <v>41</v>
      </c>
      <c r="E51" s="525"/>
      <c r="F51" s="176">
        <v>39</v>
      </c>
      <c r="G51" s="162"/>
      <c r="H51" s="162"/>
      <c r="I51" s="162"/>
      <c r="J51" s="162"/>
      <c r="K51" s="162"/>
      <c r="L51" s="162"/>
      <c r="M51" s="162"/>
      <c r="N51" s="165"/>
      <c r="O51" s="165"/>
      <c r="P51" s="162"/>
      <c r="Q51" s="162"/>
      <c r="R51" s="162"/>
      <c r="S51" s="162"/>
      <c r="U51" s="205">
        <f t="shared" si="14"/>
        <v>0</v>
      </c>
    </row>
    <row r="52" spans="1:21" ht="30.75" customHeight="1">
      <c r="A52" s="532"/>
      <c r="B52" s="532"/>
      <c r="C52" s="291" t="s">
        <v>85</v>
      </c>
      <c r="D52" s="559" t="s">
        <v>271</v>
      </c>
      <c r="E52" s="560"/>
      <c r="F52" s="176">
        <v>40</v>
      </c>
      <c r="G52" s="162">
        <f aca="true" t="shared" si="15" ref="G52:S52">G53+G54+G57</f>
        <v>780</v>
      </c>
      <c r="H52" s="162">
        <f t="shared" si="15"/>
        <v>0</v>
      </c>
      <c r="I52" s="162">
        <f t="shared" si="15"/>
        <v>738</v>
      </c>
      <c r="J52" s="162">
        <f t="shared" si="15"/>
        <v>1128</v>
      </c>
      <c r="K52" s="162"/>
      <c r="L52" s="162">
        <f>L53+L54+L57</f>
        <v>499</v>
      </c>
      <c r="M52" s="162">
        <f>M53+M54+M57</f>
        <v>1242</v>
      </c>
      <c r="N52" s="165">
        <f t="shared" si="3"/>
        <v>168.29268292682926</v>
      </c>
      <c r="O52" s="165">
        <f t="shared" si="4"/>
        <v>110.10638297872339</v>
      </c>
      <c r="P52" s="162">
        <f t="shared" si="15"/>
        <v>228</v>
      </c>
      <c r="Q52" s="162">
        <f t="shared" si="15"/>
        <v>499</v>
      </c>
      <c r="R52" s="162">
        <f t="shared" si="15"/>
        <v>848</v>
      </c>
      <c r="S52" s="162">
        <f t="shared" si="15"/>
        <v>1242</v>
      </c>
      <c r="T52" s="205">
        <v>1128</v>
      </c>
      <c r="U52" s="205">
        <f t="shared" si="14"/>
        <v>310.5</v>
      </c>
    </row>
    <row r="53" spans="1:21" ht="15">
      <c r="A53" s="532"/>
      <c r="B53" s="532"/>
      <c r="C53" s="291" t="s">
        <v>30</v>
      </c>
      <c r="D53" s="559" t="s">
        <v>86</v>
      </c>
      <c r="E53" s="560"/>
      <c r="F53" s="176">
        <v>41</v>
      </c>
      <c r="G53" s="162">
        <v>255</v>
      </c>
      <c r="H53" s="162">
        <v>0</v>
      </c>
      <c r="I53" s="162">
        <v>223</v>
      </c>
      <c r="J53" s="162">
        <v>450</v>
      </c>
      <c r="K53" s="162"/>
      <c r="L53" s="162">
        <v>235</v>
      </c>
      <c r="M53" s="162">
        <v>450</v>
      </c>
      <c r="N53" s="165">
        <f t="shared" si="3"/>
        <v>201.79372197309416</v>
      </c>
      <c r="O53" s="165">
        <f t="shared" si="4"/>
        <v>100</v>
      </c>
      <c r="P53" s="162">
        <v>94</v>
      </c>
      <c r="Q53" s="162">
        <v>235</v>
      </c>
      <c r="R53" s="162">
        <v>370</v>
      </c>
      <c r="S53" s="162">
        <v>450</v>
      </c>
      <c r="T53" s="205">
        <v>450</v>
      </c>
      <c r="U53" s="205">
        <f t="shared" si="14"/>
        <v>112.5</v>
      </c>
    </row>
    <row r="54" spans="1:21" ht="24" customHeight="1">
      <c r="A54" s="532"/>
      <c r="B54" s="532"/>
      <c r="C54" s="291" t="s">
        <v>87</v>
      </c>
      <c r="D54" s="559" t="s">
        <v>272</v>
      </c>
      <c r="E54" s="560"/>
      <c r="F54" s="176">
        <v>42</v>
      </c>
      <c r="G54" s="162">
        <v>249</v>
      </c>
      <c r="H54" s="162">
        <f>H55+H56</f>
        <v>0</v>
      </c>
      <c r="I54" s="162">
        <v>251</v>
      </c>
      <c r="J54" s="162">
        <f>J55+J56</f>
        <v>378</v>
      </c>
      <c r="K54" s="162"/>
      <c r="L54" s="162">
        <f>L55+L56</f>
        <v>166</v>
      </c>
      <c r="M54" s="162">
        <f>M55+M56</f>
        <v>629</v>
      </c>
      <c r="N54" s="165">
        <f t="shared" si="3"/>
        <v>250.597609561753</v>
      </c>
      <c r="O54" s="165">
        <f t="shared" si="4"/>
        <v>166.4021164021164</v>
      </c>
      <c r="P54" s="162">
        <f>P55+P56</f>
        <v>68</v>
      </c>
      <c r="Q54" s="162">
        <f>Q55+Q56</f>
        <v>166</v>
      </c>
      <c r="R54" s="162">
        <f>R55+R56</f>
        <v>348</v>
      </c>
      <c r="S54" s="162">
        <f>S55+S56</f>
        <v>629</v>
      </c>
      <c r="T54" s="205">
        <v>378</v>
      </c>
      <c r="U54" s="205">
        <f t="shared" si="14"/>
        <v>157.25</v>
      </c>
    </row>
    <row r="55" spans="1:21" ht="25.5" customHeight="1">
      <c r="A55" s="532"/>
      <c r="B55" s="532"/>
      <c r="C55" s="291"/>
      <c r="D55" s="290" t="s">
        <v>81</v>
      </c>
      <c r="E55" s="290" t="s">
        <v>88</v>
      </c>
      <c r="F55" s="176">
        <v>43</v>
      </c>
      <c r="G55" s="162">
        <v>44</v>
      </c>
      <c r="H55" s="162">
        <v>0</v>
      </c>
      <c r="I55" s="162">
        <v>46</v>
      </c>
      <c r="J55" s="162">
        <v>44</v>
      </c>
      <c r="K55" s="162"/>
      <c r="L55" s="162">
        <v>16</v>
      </c>
      <c r="M55" s="162">
        <v>30</v>
      </c>
      <c r="N55" s="165">
        <f t="shared" si="3"/>
        <v>65.21739130434783</v>
      </c>
      <c r="O55" s="165">
        <f t="shared" si="4"/>
        <v>68.18181818181817</v>
      </c>
      <c r="P55" s="162">
        <v>5</v>
      </c>
      <c r="Q55" s="162">
        <v>16</v>
      </c>
      <c r="R55" s="162">
        <v>23</v>
      </c>
      <c r="S55" s="162">
        <v>30</v>
      </c>
      <c r="T55" s="205">
        <v>44</v>
      </c>
      <c r="U55" s="205">
        <f t="shared" si="14"/>
        <v>7.5</v>
      </c>
    </row>
    <row r="56" spans="1:21" ht="14.25" customHeight="1">
      <c r="A56" s="532"/>
      <c r="B56" s="532"/>
      <c r="C56" s="291"/>
      <c r="D56" s="290" t="s">
        <v>83</v>
      </c>
      <c r="E56" s="290" t="s">
        <v>89</v>
      </c>
      <c r="F56" s="176">
        <v>44</v>
      </c>
      <c r="G56" s="162">
        <v>205</v>
      </c>
      <c r="H56" s="162">
        <v>0</v>
      </c>
      <c r="I56" s="162">
        <v>205</v>
      </c>
      <c r="J56" s="162">
        <v>334</v>
      </c>
      <c r="K56" s="162"/>
      <c r="L56" s="162">
        <v>150</v>
      </c>
      <c r="M56" s="162">
        <v>599</v>
      </c>
      <c r="N56" s="165">
        <f t="shared" si="3"/>
        <v>292.1951219512195</v>
      </c>
      <c r="O56" s="165">
        <f t="shared" si="4"/>
        <v>179.34131736526945</v>
      </c>
      <c r="P56" s="162">
        <v>63</v>
      </c>
      <c r="Q56" s="162">
        <v>150</v>
      </c>
      <c r="R56" s="162">
        <v>325</v>
      </c>
      <c r="S56" s="162">
        <v>599</v>
      </c>
      <c r="T56" s="205">
        <v>334</v>
      </c>
      <c r="U56" s="205">
        <f t="shared" si="14"/>
        <v>149.75</v>
      </c>
    </row>
    <row r="57" spans="1:21" ht="24" customHeight="1">
      <c r="A57" s="532"/>
      <c r="B57" s="532"/>
      <c r="C57" s="291" t="s">
        <v>33</v>
      </c>
      <c r="D57" s="559" t="s">
        <v>90</v>
      </c>
      <c r="E57" s="560"/>
      <c r="F57" s="176">
        <v>45</v>
      </c>
      <c r="G57" s="162">
        <v>276</v>
      </c>
      <c r="H57" s="162">
        <v>0</v>
      </c>
      <c r="I57" s="162">
        <v>264</v>
      </c>
      <c r="J57" s="162">
        <v>300</v>
      </c>
      <c r="K57" s="162"/>
      <c r="L57" s="162">
        <v>98</v>
      </c>
      <c r="M57" s="162">
        <v>163</v>
      </c>
      <c r="N57" s="165">
        <f t="shared" si="3"/>
        <v>61.74242424242424</v>
      </c>
      <c r="O57" s="165">
        <f t="shared" si="4"/>
        <v>54.333333333333336</v>
      </c>
      <c r="P57" s="162">
        <v>66</v>
      </c>
      <c r="Q57" s="162">
        <v>98</v>
      </c>
      <c r="R57" s="162">
        <v>130</v>
      </c>
      <c r="S57" s="162">
        <v>163</v>
      </c>
      <c r="T57" s="205">
        <v>300</v>
      </c>
      <c r="U57" s="205">
        <f t="shared" si="14"/>
        <v>40.75</v>
      </c>
    </row>
    <row r="58" spans="1:21" ht="60.75" customHeight="1">
      <c r="A58" s="532"/>
      <c r="B58" s="532"/>
      <c r="C58" s="291" t="s">
        <v>143</v>
      </c>
      <c r="D58" s="559" t="s">
        <v>282</v>
      </c>
      <c r="E58" s="560"/>
      <c r="F58" s="176">
        <v>46</v>
      </c>
      <c r="G58" s="162">
        <f>G59+G60+G62+G69+G74+G75+G79+G80+G81+G90</f>
        <v>11752</v>
      </c>
      <c r="H58" s="162">
        <f>H59+H60+H62+H69+H74+H75+H79+H80+H81+H90</f>
        <v>0</v>
      </c>
      <c r="I58" s="162">
        <f>I59+I60+I62+I69+I74+I75+I79+I80+I81+I90</f>
        <v>11795</v>
      </c>
      <c r="J58" s="162">
        <f>J59+J60+J62+J69+J74+J75+J79+J80+J81+J90</f>
        <v>8449</v>
      </c>
      <c r="K58" s="162"/>
      <c r="L58" s="162">
        <f>L59+L60+L62+L69+L74+L75+L79+L80+L81+L90</f>
        <v>5070</v>
      </c>
      <c r="M58" s="162">
        <f>M59+M60+M62+M69+M74+M75+M79+M80+M81+M90</f>
        <v>9408</v>
      </c>
      <c r="N58" s="165">
        <f t="shared" si="3"/>
        <v>79.76261127596439</v>
      </c>
      <c r="O58" s="165">
        <f t="shared" si="4"/>
        <v>111.35045567522783</v>
      </c>
      <c r="P58" s="162">
        <f>P59+P60+P62+P69+P74+P75+P79+P80+P81+P90</f>
        <v>2265</v>
      </c>
      <c r="Q58" s="162">
        <f>Q59+Q60+Q62+Q69+Q74+Q75+Q79+Q80+Q81+Q90</f>
        <v>5070</v>
      </c>
      <c r="R58" s="162">
        <f>R59+R60+R62+R69+R74+R75+R79+R80+R81+R90</f>
        <v>7292</v>
      </c>
      <c r="S58" s="162">
        <f>S59+S60+S62+S69+S74+S75+S79+S80+S81+S90</f>
        <v>9408</v>
      </c>
      <c r="T58" s="205">
        <v>8449</v>
      </c>
      <c r="U58" s="205">
        <f t="shared" si="14"/>
        <v>2352</v>
      </c>
    </row>
    <row r="59" spans="1:21" ht="14.25" customHeight="1">
      <c r="A59" s="532"/>
      <c r="B59" s="532"/>
      <c r="C59" s="291" t="s">
        <v>30</v>
      </c>
      <c r="D59" s="559" t="s">
        <v>144</v>
      </c>
      <c r="E59" s="560"/>
      <c r="F59" s="176">
        <v>47</v>
      </c>
      <c r="G59" s="162">
        <v>11450</v>
      </c>
      <c r="H59" s="162">
        <v>0</v>
      </c>
      <c r="I59" s="162">
        <v>11497</v>
      </c>
      <c r="J59" s="162">
        <v>8134</v>
      </c>
      <c r="K59" s="162"/>
      <c r="L59" s="162">
        <v>4945</v>
      </c>
      <c r="M59" s="162">
        <v>9140</v>
      </c>
      <c r="N59" s="165">
        <f t="shared" si="3"/>
        <v>79.49899973906236</v>
      </c>
      <c r="O59" s="165">
        <f t="shared" si="4"/>
        <v>112.36783870174575</v>
      </c>
      <c r="P59" s="162">
        <v>2208</v>
      </c>
      <c r="Q59" s="162">
        <v>4945</v>
      </c>
      <c r="R59" s="162">
        <v>7091</v>
      </c>
      <c r="S59" s="162">
        <v>9140</v>
      </c>
      <c r="T59" s="205">
        <v>8134</v>
      </c>
      <c r="U59" s="205">
        <f t="shared" si="14"/>
        <v>2285</v>
      </c>
    </row>
    <row r="60" spans="1:21" ht="25.5" customHeight="1">
      <c r="A60" s="532"/>
      <c r="B60" s="532"/>
      <c r="C60" s="291" t="s">
        <v>31</v>
      </c>
      <c r="D60" s="559" t="s">
        <v>145</v>
      </c>
      <c r="E60" s="560"/>
      <c r="F60" s="176">
        <v>48</v>
      </c>
      <c r="G60" s="162">
        <v>66</v>
      </c>
      <c r="H60" s="162">
        <v>0</v>
      </c>
      <c r="I60" s="162">
        <v>64</v>
      </c>
      <c r="J60" s="162">
        <v>65</v>
      </c>
      <c r="K60" s="162"/>
      <c r="L60" s="162">
        <v>17</v>
      </c>
      <c r="M60" s="162">
        <v>33</v>
      </c>
      <c r="N60" s="165">
        <f t="shared" si="3"/>
        <v>51.5625</v>
      </c>
      <c r="O60" s="165">
        <f t="shared" si="4"/>
        <v>50.76923076923077</v>
      </c>
      <c r="P60" s="162">
        <v>15</v>
      </c>
      <c r="Q60" s="162">
        <v>17</v>
      </c>
      <c r="R60" s="162">
        <v>25</v>
      </c>
      <c r="S60" s="162">
        <v>33</v>
      </c>
      <c r="T60" s="205">
        <v>65</v>
      </c>
      <c r="U60" s="205">
        <f t="shared" si="14"/>
        <v>8.25</v>
      </c>
    </row>
    <row r="61" spans="1:21" ht="27" customHeight="1">
      <c r="A61" s="532"/>
      <c r="B61" s="532"/>
      <c r="C61" s="291"/>
      <c r="D61" s="180" t="s">
        <v>81</v>
      </c>
      <c r="E61" s="180" t="s">
        <v>91</v>
      </c>
      <c r="F61" s="176">
        <v>49</v>
      </c>
      <c r="G61" s="162"/>
      <c r="H61" s="162"/>
      <c r="I61" s="162">
        <v>0</v>
      </c>
      <c r="J61" s="178"/>
      <c r="K61" s="162"/>
      <c r="L61" s="178"/>
      <c r="M61" s="178"/>
      <c r="N61" s="165"/>
      <c r="O61" s="165"/>
      <c r="P61" s="178"/>
      <c r="Q61" s="178"/>
      <c r="R61" s="178"/>
      <c r="S61" s="178"/>
      <c r="U61" s="205">
        <f t="shared" si="14"/>
        <v>0</v>
      </c>
    </row>
    <row r="62" spans="1:21" ht="28.5" customHeight="1">
      <c r="A62" s="532"/>
      <c r="B62" s="532"/>
      <c r="C62" s="291" t="s">
        <v>33</v>
      </c>
      <c r="D62" s="559" t="s">
        <v>273</v>
      </c>
      <c r="E62" s="560"/>
      <c r="F62" s="176">
        <v>50</v>
      </c>
      <c r="G62" s="162">
        <f aca="true" t="shared" si="16" ref="G62:S62">G63+G65</f>
        <v>28</v>
      </c>
      <c r="H62" s="162">
        <f t="shared" si="16"/>
        <v>0</v>
      </c>
      <c r="I62" s="162">
        <f t="shared" si="16"/>
        <v>26</v>
      </c>
      <c r="J62" s="162">
        <f t="shared" si="16"/>
        <v>32</v>
      </c>
      <c r="K62" s="162"/>
      <c r="L62" s="162">
        <f>L63+L65</f>
        <v>11</v>
      </c>
      <c r="M62" s="162">
        <f>M63+M65</f>
        <v>32</v>
      </c>
      <c r="N62" s="165">
        <f t="shared" si="3"/>
        <v>123.07692307692308</v>
      </c>
      <c r="O62" s="165">
        <f t="shared" si="4"/>
        <v>100</v>
      </c>
      <c r="P62" s="162">
        <f t="shared" si="16"/>
        <v>3</v>
      </c>
      <c r="Q62" s="162">
        <f t="shared" si="16"/>
        <v>11</v>
      </c>
      <c r="R62" s="162">
        <f t="shared" si="16"/>
        <v>19</v>
      </c>
      <c r="S62" s="162">
        <f t="shared" si="16"/>
        <v>32</v>
      </c>
      <c r="T62" s="205">
        <v>32</v>
      </c>
      <c r="U62" s="205">
        <f t="shared" si="14"/>
        <v>8</v>
      </c>
    </row>
    <row r="63" spans="1:21" ht="15.75" customHeight="1">
      <c r="A63" s="532"/>
      <c r="B63" s="532"/>
      <c r="C63" s="291"/>
      <c r="D63" s="180" t="s">
        <v>136</v>
      </c>
      <c r="E63" s="180" t="s">
        <v>170</v>
      </c>
      <c r="F63" s="176">
        <v>51</v>
      </c>
      <c r="G63" s="162">
        <v>10</v>
      </c>
      <c r="H63" s="162">
        <v>0</v>
      </c>
      <c r="I63" s="162">
        <v>11</v>
      </c>
      <c r="J63" s="162">
        <v>12</v>
      </c>
      <c r="K63" s="162"/>
      <c r="L63" s="162">
        <v>5</v>
      </c>
      <c r="M63" s="162">
        <v>12</v>
      </c>
      <c r="N63" s="165">
        <f t="shared" si="3"/>
        <v>109.09090909090908</v>
      </c>
      <c r="O63" s="165">
        <f t="shared" si="4"/>
        <v>100</v>
      </c>
      <c r="P63" s="162">
        <v>2</v>
      </c>
      <c r="Q63" s="162">
        <v>5</v>
      </c>
      <c r="R63" s="162">
        <v>8</v>
      </c>
      <c r="S63" s="162">
        <v>12</v>
      </c>
      <c r="T63" s="205">
        <v>12</v>
      </c>
      <c r="U63" s="205">
        <f t="shared" si="14"/>
        <v>3</v>
      </c>
    </row>
    <row r="64" spans="1:21" ht="27.75" customHeight="1">
      <c r="A64" s="532"/>
      <c r="B64" s="532"/>
      <c r="C64" s="291"/>
      <c r="D64" s="180"/>
      <c r="E64" s="181" t="s">
        <v>243</v>
      </c>
      <c r="F64" s="176">
        <v>52</v>
      </c>
      <c r="G64" s="162"/>
      <c r="H64" s="162"/>
      <c r="I64" s="178"/>
      <c r="J64" s="178"/>
      <c r="K64" s="178"/>
      <c r="L64" s="178"/>
      <c r="M64" s="178"/>
      <c r="N64" s="165"/>
      <c r="O64" s="165"/>
      <c r="P64" s="178"/>
      <c r="Q64" s="178"/>
      <c r="R64" s="178"/>
      <c r="S64" s="178"/>
      <c r="U64" s="205">
        <f t="shared" si="14"/>
        <v>0</v>
      </c>
    </row>
    <row r="65" spans="1:21" ht="20.25" customHeight="1">
      <c r="A65" s="532"/>
      <c r="B65" s="532"/>
      <c r="C65" s="291"/>
      <c r="D65" s="180" t="s">
        <v>146</v>
      </c>
      <c r="E65" s="180" t="s">
        <v>171</v>
      </c>
      <c r="F65" s="176">
        <v>53</v>
      </c>
      <c r="G65" s="162">
        <v>18</v>
      </c>
      <c r="H65" s="162">
        <v>0</v>
      </c>
      <c r="I65" s="162">
        <v>15</v>
      </c>
      <c r="J65" s="162">
        <v>20</v>
      </c>
      <c r="K65" s="162"/>
      <c r="L65" s="162">
        <v>6</v>
      </c>
      <c r="M65" s="162">
        <v>20</v>
      </c>
      <c r="N65" s="165">
        <f t="shared" si="3"/>
        <v>133.33333333333331</v>
      </c>
      <c r="O65" s="165">
        <f t="shared" si="4"/>
        <v>100</v>
      </c>
      <c r="P65" s="162">
        <v>1</v>
      </c>
      <c r="Q65" s="162">
        <v>6</v>
      </c>
      <c r="R65" s="162">
        <v>11</v>
      </c>
      <c r="S65" s="162">
        <v>20</v>
      </c>
      <c r="T65" s="205">
        <v>20</v>
      </c>
      <c r="U65" s="205">
        <f t="shared" si="14"/>
        <v>5</v>
      </c>
    </row>
    <row r="66" spans="1:21" ht="38.25" customHeight="1">
      <c r="A66" s="532"/>
      <c r="B66" s="532"/>
      <c r="C66" s="291"/>
      <c r="D66" s="180"/>
      <c r="E66" s="181" t="s">
        <v>241</v>
      </c>
      <c r="F66" s="176">
        <v>54</v>
      </c>
      <c r="G66" s="162"/>
      <c r="H66" s="162">
        <v>0</v>
      </c>
      <c r="I66" s="178"/>
      <c r="J66" s="178"/>
      <c r="K66" s="178"/>
      <c r="L66" s="178"/>
      <c r="M66" s="178"/>
      <c r="N66" s="165"/>
      <c r="O66" s="165"/>
      <c r="P66" s="178"/>
      <c r="Q66" s="178"/>
      <c r="R66" s="178"/>
      <c r="S66" s="178"/>
      <c r="U66" s="205">
        <f t="shared" si="14"/>
        <v>0</v>
      </c>
    </row>
    <row r="67" spans="1:21" ht="53.25" customHeight="1">
      <c r="A67" s="532"/>
      <c r="B67" s="532"/>
      <c r="C67" s="291"/>
      <c r="D67" s="180"/>
      <c r="E67" s="181" t="s">
        <v>242</v>
      </c>
      <c r="F67" s="176">
        <v>55</v>
      </c>
      <c r="G67" s="162"/>
      <c r="H67" s="162"/>
      <c r="I67" s="178"/>
      <c r="J67" s="178"/>
      <c r="K67" s="178"/>
      <c r="L67" s="178"/>
      <c r="M67" s="178"/>
      <c r="N67" s="165"/>
      <c r="O67" s="165"/>
      <c r="P67" s="178"/>
      <c r="Q67" s="178"/>
      <c r="R67" s="178"/>
      <c r="S67" s="178"/>
      <c r="U67" s="205">
        <f t="shared" si="14"/>
        <v>0</v>
      </c>
    </row>
    <row r="68" spans="1:21" ht="13.5" customHeight="1">
      <c r="A68" s="532"/>
      <c r="B68" s="532"/>
      <c r="C68" s="291"/>
      <c r="D68" s="180"/>
      <c r="E68" s="181" t="s">
        <v>224</v>
      </c>
      <c r="F68" s="176">
        <v>56</v>
      </c>
      <c r="G68" s="162"/>
      <c r="H68" s="162"/>
      <c r="I68" s="178"/>
      <c r="J68" s="178"/>
      <c r="K68" s="178"/>
      <c r="L68" s="178"/>
      <c r="M68" s="178"/>
      <c r="N68" s="165"/>
      <c r="O68" s="165"/>
      <c r="P68" s="178"/>
      <c r="Q68" s="178"/>
      <c r="R68" s="178"/>
      <c r="S68" s="178"/>
      <c r="U68" s="205">
        <f t="shared" si="14"/>
        <v>0</v>
      </c>
    </row>
    <row r="69" spans="1:21" ht="27" customHeight="1">
      <c r="A69" s="532"/>
      <c r="B69" s="532"/>
      <c r="C69" s="291" t="s">
        <v>35</v>
      </c>
      <c r="D69" s="524" t="s">
        <v>274</v>
      </c>
      <c r="E69" s="525"/>
      <c r="F69" s="176">
        <v>57</v>
      </c>
      <c r="G69" s="162">
        <f aca="true" t="shared" si="17" ref="G69:S69">G70+G71+G72+G73</f>
        <v>0</v>
      </c>
      <c r="H69" s="162">
        <f t="shared" si="17"/>
        <v>0</v>
      </c>
      <c r="I69" s="162">
        <f t="shared" si="17"/>
        <v>0</v>
      </c>
      <c r="J69" s="162">
        <f t="shared" si="17"/>
        <v>0</v>
      </c>
      <c r="K69" s="162"/>
      <c r="L69" s="162">
        <f>L70+L71+L72+L73</f>
        <v>0</v>
      </c>
      <c r="M69" s="162">
        <f>M70+M71+M72+M73</f>
        <v>0</v>
      </c>
      <c r="N69" s="165"/>
      <c r="O69" s="165"/>
      <c r="P69" s="162">
        <f t="shared" si="17"/>
        <v>0</v>
      </c>
      <c r="Q69" s="162">
        <f t="shared" si="17"/>
        <v>0</v>
      </c>
      <c r="R69" s="162">
        <f t="shared" si="17"/>
        <v>0</v>
      </c>
      <c r="S69" s="162">
        <f t="shared" si="17"/>
        <v>0</v>
      </c>
      <c r="T69" s="205">
        <v>0</v>
      </c>
      <c r="U69" s="205">
        <f t="shared" si="14"/>
        <v>0</v>
      </c>
    </row>
    <row r="70" spans="1:21" ht="31.5" customHeight="1">
      <c r="A70" s="532"/>
      <c r="B70" s="532"/>
      <c r="C70" s="291"/>
      <c r="D70" s="285" t="s">
        <v>225</v>
      </c>
      <c r="E70" s="182" t="s">
        <v>348</v>
      </c>
      <c r="F70" s="176">
        <v>58</v>
      </c>
      <c r="G70" s="162"/>
      <c r="H70" s="162"/>
      <c r="I70" s="178"/>
      <c r="J70" s="178"/>
      <c r="K70" s="178"/>
      <c r="L70" s="178"/>
      <c r="M70" s="178"/>
      <c r="N70" s="165"/>
      <c r="O70" s="165"/>
      <c r="P70" s="178"/>
      <c r="Q70" s="178"/>
      <c r="R70" s="178"/>
      <c r="S70" s="178"/>
      <c r="U70" s="205">
        <f t="shared" si="14"/>
        <v>0</v>
      </c>
    </row>
    <row r="71" spans="1:21" ht="27" customHeight="1">
      <c r="A71" s="532"/>
      <c r="B71" s="532"/>
      <c r="C71" s="291"/>
      <c r="D71" s="285" t="s">
        <v>226</v>
      </c>
      <c r="E71" s="182" t="s">
        <v>349</v>
      </c>
      <c r="F71" s="176">
        <v>59</v>
      </c>
      <c r="G71" s="162"/>
      <c r="H71" s="162"/>
      <c r="I71" s="178"/>
      <c r="J71" s="178"/>
      <c r="K71" s="178"/>
      <c r="L71" s="178"/>
      <c r="M71" s="178"/>
      <c r="N71" s="165"/>
      <c r="O71" s="165"/>
      <c r="P71" s="178"/>
      <c r="Q71" s="178"/>
      <c r="R71" s="178"/>
      <c r="S71" s="178"/>
      <c r="U71" s="205">
        <f t="shared" si="14"/>
        <v>0</v>
      </c>
    </row>
    <row r="72" spans="1:21" ht="15" customHeight="1">
      <c r="A72" s="532"/>
      <c r="B72" s="532"/>
      <c r="C72" s="291"/>
      <c r="D72" s="285" t="s">
        <v>227</v>
      </c>
      <c r="E72" s="182" t="s">
        <v>350</v>
      </c>
      <c r="F72" s="176">
        <v>60</v>
      </c>
      <c r="G72" s="162"/>
      <c r="H72" s="162"/>
      <c r="I72" s="178"/>
      <c r="J72" s="178"/>
      <c r="K72" s="178"/>
      <c r="L72" s="178"/>
      <c r="M72" s="178"/>
      <c r="N72" s="165"/>
      <c r="O72" s="165"/>
      <c r="P72" s="178"/>
      <c r="Q72" s="178"/>
      <c r="R72" s="178"/>
      <c r="S72" s="178"/>
      <c r="U72" s="205">
        <f t="shared" si="14"/>
        <v>0</v>
      </c>
    </row>
    <row r="73" spans="1:21" ht="16.5" customHeight="1">
      <c r="A73" s="532"/>
      <c r="B73" s="532"/>
      <c r="C73" s="291"/>
      <c r="D73" s="285" t="s">
        <v>228</v>
      </c>
      <c r="E73" s="182" t="s">
        <v>351</v>
      </c>
      <c r="F73" s="176">
        <v>61</v>
      </c>
      <c r="G73" s="162"/>
      <c r="H73" s="162"/>
      <c r="I73" s="178"/>
      <c r="J73" s="178"/>
      <c r="K73" s="178"/>
      <c r="L73" s="178"/>
      <c r="M73" s="178"/>
      <c r="N73" s="165"/>
      <c r="O73" s="165"/>
      <c r="P73" s="178"/>
      <c r="Q73" s="178"/>
      <c r="R73" s="178"/>
      <c r="S73" s="178"/>
      <c r="U73" s="205">
        <f t="shared" si="14"/>
        <v>0</v>
      </c>
    </row>
    <row r="74" spans="1:21" ht="14.25" customHeight="1">
      <c r="A74" s="532"/>
      <c r="B74" s="532"/>
      <c r="C74" s="291" t="s">
        <v>36</v>
      </c>
      <c r="D74" s="524" t="s">
        <v>147</v>
      </c>
      <c r="E74" s="525"/>
      <c r="F74" s="176">
        <v>62</v>
      </c>
      <c r="G74" s="162">
        <v>0</v>
      </c>
      <c r="H74" s="162"/>
      <c r="I74" s="162">
        <v>0</v>
      </c>
      <c r="J74" s="178"/>
      <c r="K74" s="162"/>
      <c r="L74" s="178"/>
      <c r="M74" s="178"/>
      <c r="N74" s="165"/>
      <c r="O74" s="165"/>
      <c r="P74" s="178"/>
      <c r="Q74" s="178"/>
      <c r="R74" s="178"/>
      <c r="S74" s="178"/>
      <c r="U74" s="205">
        <f t="shared" si="14"/>
        <v>0</v>
      </c>
    </row>
    <row r="75" spans="1:21" ht="16.5" customHeight="1">
      <c r="A75" s="532"/>
      <c r="B75" s="532"/>
      <c r="C75" s="291" t="s">
        <v>42</v>
      </c>
      <c r="D75" s="524" t="s">
        <v>324</v>
      </c>
      <c r="E75" s="525"/>
      <c r="F75" s="176">
        <v>63</v>
      </c>
      <c r="G75" s="162">
        <v>37</v>
      </c>
      <c r="H75" s="162">
        <v>0</v>
      </c>
      <c r="I75" s="162">
        <v>37</v>
      </c>
      <c r="J75" s="162">
        <v>37</v>
      </c>
      <c r="K75" s="162"/>
      <c r="L75" s="162">
        <v>17</v>
      </c>
      <c r="M75" s="162">
        <v>28</v>
      </c>
      <c r="N75" s="165">
        <f t="shared" si="3"/>
        <v>75.67567567567568</v>
      </c>
      <c r="O75" s="165">
        <f t="shared" si="4"/>
        <v>75.67567567567568</v>
      </c>
      <c r="P75" s="162">
        <v>1</v>
      </c>
      <c r="Q75" s="162">
        <v>17</v>
      </c>
      <c r="R75" s="162">
        <v>25</v>
      </c>
      <c r="S75" s="162">
        <v>28</v>
      </c>
      <c r="T75" s="205">
        <v>37</v>
      </c>
      <c r="U75" s="205">
        <f t="shared" si="14"/>
        <v>7</v>
      </c>
    </row>
    <row r="76" spans="1:21" ht="15.75" customHeight="1">
      <c r="A76" s="532"/>
      <c r="B76" s="532"/>
      <c r="C76" s="291"/>
      <c r="D76" s="524" t="s">
        <v>275</v>
      </c>
      <c r="E76" s="525"/>
      <c r="F76" s="176">
        <v>64</v>
      </c>
      <c r="G76" s="162">
        <f aca="true" t="shared" si="18" ref="G76:S76">G77+G78</f>
        <v>2</v>
      </c>
      <c r="H76" s="162">
        <f t="shared" si="18"/>
        <v>0</v>
      </c>
      <c r="I76" s="162">
        <f t="shared" si="18"/>
        <v>2</v>
      </c>
      <c r="J76" s="162">
        <v>3</v>
      </c>
      <c r="K76" s="162"/>
      <c r="L76" s="162">
        <f>L77+L78</f>
        <v>2</v>
      </c>
      <c r="M76" s="162">
        <f>M77+M78</f>
        <v>4</v>
      </c>
      <c r="N76" s="165">
        <f t="shared" si="3"/>
        <v>200</v>
      </c>
      <c r="O76" s="165">
        <f t="shared" si="4"/>
        <v>133.33333333333331</v>
      </c>
      <c r="P76" s="162">
        <f t="shared" si="18"/>
        <v>1</v>
      </c>
      <c r="Q76" s="162">
        <f t="shared" si="18"/>
        <v>2</v>
      </c>
      <c r="R76" s="162">
        <f t="shared" si="18"/>
        <v>3</v>
      </c>
      <c r="S76" s="162">
        <f t="shared" si="18"/>
        <v>4</v>
      </c>
      <c r="T76" s="205">
        <v>3</v>
      </c>
      <c r="U76" s="205">
        <f t="shared" si="14"/>
        <v>1</v>
      </c>
    </row>
    <row r="77" spans="1:21" ht="13.5" customHeight="1">
      <c r="A77" s="532"/>
      <c r="B77" s="532"/>
      <c r="C77" s="291"/>
      <c r="D77" s="564" t="s">
        <v>96</v>
      </c>
      <c r="E77" s="565"/>
      <c r="F77" s="176">
        <v>65</v>
      </c>
      <c r="G77" s="162">
        <v>2</v>
      </c>
      <c r="H77" s="162">
        <v>0</v>
      </c>
      <c r="I77" s="162">
        <v>2</v>
      </c>
      <c r="J77" s="162">
        <v>3</v>
      </c>
      <c r="K77" s="162"/>
      <c r="L77" s="162">
        <v>2</v>
      </c>
      <c r="M77" s="162">
        <v>4</v>
      </c>
      <c r="N77" s="165">
        <f t="shared" si="3"/>
        <v>200</v>
      </c>
      <c r="O77" s="165">
        <f t="shared" si="4"/>
        <v>133.33333333333331</v>
      </c>
      <c r="P77" s="162">
        <v>1</v>
      </c>
      <c r="Q77" s="162">
        <v>2</v>
      </c>
      <c r="R77" s="162">
        <v>3</v>
      </c>
      <c r="S77" s="162">
        <v>4</v>
      </c>
      <c r="T77" s="205">
        <v>3</v>
      </c>
      <c r="U77" s="205">
        <f aca="true" t="shared" si="19" ref="U77:U108">S77/4</f>
        <v>1</v>
      </c>
    </row>
    <row r="78" spans="1:21" ht="12.75" customHeight="1">
      <c r="A78" s="532"/>
      <c r="B78" s="532"/>
      <c r="C78" s="291"/>
      <c r="D78" s="564" t="s">
        <v>97</v>
      </c>
      <c r="E78" s="565"/>
      <c r="F78" s="176">
        <v>66</v>
      </c>
      <c r="G78" s="162">
        <v>0</v>
      </c>
      <c r="H78" s="162"/>
      <c r="I78" s="162">
        <v>0</v>
      </c>
      <c r="J78" s="162">
        <v>0</v>
      </c>
      <c r="K78" s="162"/>
      <c r="L78" s="162"/>
      <c r="M78" s="162">
        <v>0</v>
      </c>
      <c r="N78" s="165"/>
      <c r="O78" s="165"/>
      <c r="P78" s="162"/>
      <c r="Q78" s="162"/>
      <c r="R78" s="162"/>
      <c r="S78" s="162">
        <v>0</v>
      </c>
      <c r="U78" s="205">
        <f t="shared" si="19"/>
        <v>0</v>
      </c>
    </row>
    <row r="79" spans="1:21" ht="15.75" customHeight="1">
      <c r="A79" s="532"/>
      <c r="B79" s="532"/>
      <c r="C79" s="291" t="s">
        <v>43</v>
      </c>
      <c r="D79" s="524" t="s">
        <v>148</v>
      </c>
      <c r="E79" s="525"/>
      <c r="F79" s="176">
        <v>67</v>
      </c>
      <c r="G79" s="162">
        <v>85</v>
      </c>
      <c r="H79" s="162">
        <v>0</v>
      </c>
      <c r="I79" s="162">
        <v>85</v>
      </c>
      <c r="J79" s="162">
        <v>90</v>
      </c>
      <c r="K79" s="162"/>
      <c r="L79" s="162">
        <v>42</v>
      </c>
      <c r="M79" s="162">
        <v>90</v>
      </c>
      <c r="N79" s="165">
        <f aca="true" t="shared" si="20" ref="N79:N139">M79/I79*100</f>
        <v>105.88235294117648</v>
      </c>
      <c r="O79" s="165">
        <f aca="true" t="shared" si="21" ref="O79:O133">M79/J79*100</f>
        <v>100</v>
      </c>
      <c r="P79" s="162">
        <v>21</v>
      </c>
      <c r="Q79" s="162">
        <v>42</v>
      </c>
      <c r="R79" s="162">
        <v>70</v>
      </c>
      <c r="S79" s="162">
        <v>90</v>
      </c>
      <c r="T79" s="205">
        <v>90</v>
      </c>
      <c r="U79" s="205">
        <f t="shared" si="19"/>
        <v>22.5</v>
      </c>
    </row>
    <row r="80" spans="1:21" ht="14.25" customHeight="1">
      <c r="A80" s="532"/>
      <c r="B80" s="532"/>
      <c r="C80" s="291" t="s">
        <v>45</v>
      </c>
      <c r="D80" s="524" t="s">
        <v>149</v>
      </c>
      <c r="E80" s="525"/>
      <c r="F80" s="176">
        <v>68</v>
      </c>
      <c r="G80" s="162">
        <v>37</v>
      </c>
      <c r="H80" s="162">
        <v>0</v>
      </c>
      <c r="I80" s="162">
        <v>37</v>
      </c>
      <c r="J80" s="162">
        <v>40</v>
      </c>
      <c r="K80" s="162"/>
      <c r="L80" s="162">
        <v>16</v>
      </c>
      <c r="M80" s="162">
        <v>38</v>
      </c>
      <c r="N80" s="165">
        <f t="shared" si="20"/>
        <v>102.7027027027027</v>
      </c>
      <c r="O80" s="165">
        <f t="shared" si="21"/>
        <v>95</v>
      </c>
      <c r="P80" s="162">
        <v>7</v>
      </c>
      <c r="Q80" s="162">
        <v>16</v>
      </c>
      <c r="R80" s="162">
        <v>26</v>
      </c>
      <c r="S80" s="162">
        <v>38</v>
      </c>
      <c r="T80" s="205">
        <v>40</v>
      </c>
      <c r="U80" s="205">
        <f t="shared" si="19"/>
        <v>9.5</v>
      </c>
    </row>
    <row r="81" spans="1:21" ht="26.25" customHeight="1">
      <c r="A81" s="532"/>
      <c r="B81" s="532"/>
      <c r="C81" s="291" t="s">
        <v>46</v>
      </c>
      <c r="D81" s="524" t="s">
        <v>237</v>
      </c>
      <c r="E81" s="525"/>
      <c r="F81" s="176">
        <v>69</v>
      </c>
      <c r="G81" s="162">
        <f aca="true" t="shared" si="22" ref="G81:S81">G82+G83+G84+G85+G87+G88+G89</f>
        <v>49</v>
      </c>
      <c r="H81" s="162">
        <f t="shared" si="22"/>
        <v>0</v>
      </c>
      <c r="I81" s="162">
        <f t="shared" si="22"/>
        <v>49</v>
      </c>
      <c r="J81" s="162">
        <f t="shared" si="22"/>
        <v>51</v>
      </c>
      <c r="K81" s="162"/>
      <c r="L81" s="162">
        <f>L82+L83+L84+L85+L87+L88+L89</f>
        <v>22</v>
      </c>
      <c r="M81" s="162">
        <f>M82+M83+M84+M85+M87+M88+M89</f>
        <v>47</v>
      </c>
      <c r="N81" s="165">
        <f t="shared" si="20"/>
        <v>95.91836734693877</v>
      </c>
      <c r="O81" s="165">
        <f t="shared" si="21"/>
        <v>92.15686274509804</v>
      </c>
      <c r="P81" s="162">
        <f t="shared" si="22"/>
        <v>10</v>
      </c>
      <c r="Q81" s="162">
        <f t="shared" si="22"/>
        <v>22</v>
      </c>
      <c r="R81" s="162">
        <f t="shared" si="22"/>
        <v>36</v>
      </c>
      <c r="S81" s="162">
        <f t="shared" si="22"/>
        <v>47</v>
      </c>
      <c r="T81" s="205">
        <v>51</v>
      </c>
      <c r="U81" s="205">
        <f t="shared" si="19"/>
        <v>11.75</v>
      </c>
    </row>
    <row r="82" spans="1:21" ht="15" customHeight="1">
      <c r="A82" s="532"/>
      <c r="B82" s="532"/>
      <c r="C82" s="291"/>
      <c r="D82" s="285" t="s">
        <v>150</v>
      </c>
      <c r="E82" s="285" t="s">
        <v>92</v>
      </c>
      <c r="F82" s="176">
        <v>70</v>
      </c>
      <c r="G82" s="162">
        <v>24</v>
      </c>
      <c r="H82" s="162">
        <v>0</v>
      </c>
      <c r="I82" s="162">
        <v>24</v>
      </c>
      <c r="J82" s="162">
        <v>25</v>
      </c>
      <c r="K82" s="162"/>
      <c r="L82" s="162">
        <v>10</v>
      </c>
      <c r="M82" s="162">
        <v>24</v>
      </c>
      <c r="N82" s="165">
        <f t="shared" si="20"/>
        <v>100</v>
      </c>
      <c r="O82" s="165">
        <f t="shared" si="21"/>
        <v>96</v>
      </c>
      <c r="P82" s="162">
        <v>6</v>
      </c>
      <c r="Q82" s="162">
        <v>10</v>
      </c>
      <c r="R82" s="162">
        <v>17</v>
      </c>
      <c r="S82" s="162">
        <v>24</v>
      </c>
      <c r="T82" s="205">
        <v>25</v>
      </c>
      <c r="U82" s="205">
        <f t="shared" si="19"/>
        <v>6</v>
      </c>
    </row>
    <row r="83" spans="1:21" ht="27.75" customHeight="1">
      <c r="A83" s="532"/>
      <c r="B83" s="532"/>
      <c r="C83" s="291"/>
      <c r="D83" s="285" t="s">
        <v>151</v>
      </c>
      <c r="E83" s="285" t="s">
        <v>236</v>
      </c>
      <c r="F83" s="176">
        <v>71</v>
      </c>
      <c r="G83" s="162">
        <v>14</v>
      </c>
      <c r="H83" s="162">
        <v>0</v>
      </c>
      <c r="I83" s="162">
        <v>14</v>
      </c>
      <c r="J83" s="162">
        <v>14</v>
      </c>
      <c r="K83" s="162"/>
      <c r="L83" s="162">
        <v>6</v>
      </c>
      <c r="M83" s="162">
        <v>12</v>
      </c>
      <c r="N83" s="165">
        <f t="shared" si="20"/>
        <v>85.71428571428571</v>
      </c>
      <c r="O83" s="165">
        <f t="shared" si="21"/>
        <v>85.71428571428571</v>
      </c>
      <c r="P83" s="162">
        <v>3</v>
      </c>
      <c r="Q83" s="162">
        <v>6</v>
      </c>
      <c r="R83" s="162">
        <v>9</v>
      </c>
      <c r="S83" s="162">
        <v>12</v>
      </c>
      <c r="T83" s="205">
        <v>14</v>
      </c>
      <c r="U83" s="205">
        <f t="shared" si="19"/>
        <v>3</v>
      </c>
    </row>
    <row r="84" spans="1:21" ht="30.75" customHeight="1">
      <c r="A84" s="532"/>
      <c r="B84" s="532"/>
      <c r="C84" s="291"/>
      <c r="D84" s="285" t="s">
        <v>152</v>
      </c>
      <c r="E84" s="285" t="s">
        <v>94</v>
      </c>
      <c r="F84" s="176">
        <v>72</v>
      </c>
      <c r="G84" s="162">
        <v>11</v>
      </c>
      <c r="H84" s="162">
        <v>0</v>
      </c>
      <c r="I84" s="162">
        <v>11</v>
      </c>
      <c r="J84" s="162">
        <v>12</v>
      </c>
      <c r="K84" s="162"/>
      <c r="L84" s="162">
        <v>6</v>
      </c>
      <c r="M84" s="162">
        <v>11</v>
      </c>
      <c r="N84" s="165">
        <f t="shared" si="20"/>
        <v>100</v>
      </c>
      <c r="O84" s="165">
        <f t="shared" si="21"/>
        <v>91.66666666666666</v>
      </c>
      <c r="P84" s="162">
        <v>1</v>
      </c>
      <c r="Q84" s="162">
        <v>6</v>
      </c>
      <c r="R84" s="162">
        <v>10</v>
      </c>
      <c r="S84" s="162">
        <v>11</v>
      </c>
      <c r="T84" s="205">
        <v>12</v>
      </c>
      <c r="U84" s="205">
        <f t="shared" si="19"/>
        <v>2.75</v>
      </c>
    </row>
    <row r="85" spans="1:21" ht="27.75" customHeight="1">
      <c r="A85" s="532"/>
      <c r="B85" s="532"/>
      <c r="C85" s="291"/>
      <c r="D85" s="285" t="s">
        <v>153</v>
      </c>
      <c r="E85" s="285" t="s">
        <v>95</v>
      </c>
      <c r="F85" s="176">
        <v>73</v>
      </c>
      <c r="G85" s="162"/>
      <c r="H85" s="162"/>
      <c r="I85" s="178"/>
      <c r="J85" s="178"/>
      <c r="K85" s="178"/>
      <c r="L85" s="178"/>
      <c r="M85" s="178"/>
      <c r="N85" s="165"/>
      <c r="O85" s="165"/>
      <c r="P85" s="178"/>
      <c r="Q85" s="178"/>
      <c r="R85" s="178"/>
      <c r="S85" s="178"/>
      <c r="U85" s="205">
        <f t="shared" si="19"/>
        <v>0</v>
      </c>
    </row>
    <row r="86" spans="1:21" ht="25.5">
      <c r="A86" s="532"/>
      <c r="B86" s="532"/>
      <c r="C86" s="291"/>
      <c r="D86" s="285"/>
      <c r="E86" s="285" t="s">
        <v>325</v>
      </c>
      <c r="F86" s="176">
        <v>74</v>
      </c>
      <c r="G86" s="162"/>
      <c r="H86" s="162"/>
      <c r="I86" s="178"/>
      <c r="J86" s="178"/>
      <c r="K86" s="178"/>
      <c r="L86" s="178"/>
      <c r="M86" s="178"/>
      <c r="N86" s="165"/>
      <c r="O86" s="165"/>
      <c r="P86" s="178"/>
      <c r="Q86" s="178"/>
      <c r="R86" s="178"/>
      <c r="S86" s="178"/>
      <c r="U86" s="205">
        <f t="shared" si="19"/>
        <v>0</v>
      </c>
    </row>
    <row r="87" spans="1:21" ht="16.5" customHeight="1">
      <c r="A87" s="532"/>
      <c r="B87" s="532"/>
      <c r="C87" s="291"/>
      <c r="D87" s="285" t="s">
        <v>154</v>
      </c>
      <c r="E87" s="285" t="s">
        <v>157</v>
      </c>
      <c r="F87" s="176">
        <v>75</v>
      </c>
      <c r="G87" s="162"/>
      <c r="H87" s="162"/>
      <c r="I87" s="178"/>
      <c r="J87" s="178"/>
      <c r="K87" s="178"/>
      <c r="L87" s="178"/>
      <c r="M87" s="178"/>
      <c r="N87" s="165"/>
      <c r="O87" s="165"/>
      <c r="P87" s="178"/>
      <c r="Q87" s="178"/>
      <c r="R87" s="178"/>
      <c r="S87" s="178"/>
      <c r="U87" s="205">
        <f t="shared" si="19"/>
        <v>0</v>
      </c>
    </row>
    <row r="88" spans="1:21" ht="39" customHeight="1">
      <c r="A88" s="532"/>
      <c r="B88" s="532"/>
      <c r="C88" s="291"/>
      <c r="D88" s="285" t="s">
        <v>155</v>
      </c>
      <c r="E88" s="285" t="s">
        <v>240</v>
      </c>
      <c r="F88" s="176">
        <v>76</v>
      </c>
      <c r="G88" s="162"/>
      <c r="H88" s="162"/>
      <c r="I88" s="178"/>
      <c r="J88" s="178"/>
      <c r="K88" s="178"/>
      <c r="L88" s="178"/>
      <c r="M88" s="178"/>
      <c r="N88" s="165"/>
      <c r="O88" s="165"/>
      <c r="P88" s="178"/>
      <c r="Q88" s="178"/>
      <c r="R88" s="178"/>
      <c r="S88" s="178"/>
      <c r="U88" s="205">
        <f t="shared" si="19"/>
        <v>0</v>
      </c>
    </row>
    <row r="89" spans="1:21" ht="25.5">
      <c r="A89" s="532"/>
      <c r="B89" s="532"/>
      <c r="C89" s="291"/>
      <c r="D89" s="285" t="s">
        <v>156</v>
      </c>
      <c r="E89" s="285" t="s">
        <v>158</v>
      </c>
      <c r="F89" s="176">
        <v>77</v>
      </c>
      <c r="G89" s="162"/>
      <c r="H89" s="162"/>
      <c r="I89" s="178"/>
      <c r="J89" s="178"/>
      <c r="K89" s="178"/>
      <c r="L89" s="178"/>
      <c r="M89" s="178"/>
      <c r="N89" s="165"/>
      <c r="O89" s="165"/>
      <c r="P89" s="178"/>
      <c r="Q89" s="178"/>
      <c r="R89" s="178"/>
      <c r="S89" s="178"/>
      <c r="U89" s="205">
        <f t="shared" si="19"/>
        <v>0</v>
      </c>
    </row>
    <row r="90" spans="1:21" ht="13.5" customHeight="1">
      <c r="A90" s="532"/>
      <c r="B90" s="532"/>
      <c r="C90" s="291" t="s">
        <v>93</v>
      </c>
      <c r="D90" s="524" t="s">
        <v>49</v>
      </c>
      <c r="E90" s="525"/>
      <c r="F90" s="176">
        <v>78</v>
      </c>
      <c r="G90" s="162"/>
      <c r="H90" s="162"/>
      <c r="I90" s="178"/>
      <c r="J90" s="178"/>
      <c r="K90" s="178"/>
      <c r="L90" s="178"/>
      <c r="M90" s="178"/>
      <c r="N90" s="165"/>
      <c r="O90" s="165"/>
      <c r="P90" s="178"/>
      <c r="Q90" s="178"/>
      <c r="R90" s="178"/>
      <c r="S90" s="178"/>
      <c r="U90" s="205">
        <f t="shared" si="19"/>
        <v>0</v>
      </c>
    </row>
    <row r="91" spans="1:21" ht="39" customHeight="1">
      <c r="A91" s="532"/>
      <c r="B91" s="532"/>
      <c r="C91" s="559" t="s">
        <v>276</v>
      </c>
      <c r="D91" s="561"/>
      <c r="E91" s="560"/>
      <c r="F91" s="176">
        <v>79</v>
      </c>
      <c r="G91" s="162">
        <f aca="true" t="shared" si="23" ref="G91:S91">G92+G93+G94+G95+G96+G97</f>
        <v>2317</v>
      </c>
      <c r="H91" s="162">
        <f t="shared" si="23"/>
        <v>0</v>
      </c>
      <c r="I91" s="162">
        <f t="shared" si="23"/>
        <v>2331</v>
      </c>
      <c r="J91" s="162">
        <f t="shared" si="23"/>
        <v>2802</v>
      </c>
      <c r="K91" s="162"/>
      <c r="L91" s="162">
        <f>L92+L93+L94+L95+L96+L97</f>
        <v>1435</v>
      </c>
      <c r="M91" s="162">
        <f>M92+M93+M94+M95+M96+M97</f>
        <v>2811</v>
      </c>
      <c r="N91" s="165">
        <f t="shared" si="20"/>
        <v>120.59202059202059</v>
      </c>
      <c r="O91" s="165">
        <f t="shared" si="21"/>
        <v>100.32119914346896</v>
      </c>
      <c r="P91" s="162">
        <f>P92+P93+P94+P95+P96+P97</f>
        <v>692</v>
      </c>
      <c r="Q91" s="162">
        <f t="shared" si="23"/>
        <v>1435</v>
      </c>
      <c r="R91" s="162">
        <f t="shared" si="23"/>
        <v>2123</v>
      </c>
      <c r="S91" s="162">
        <f t="shared" si="23"/>
        <v>2811</v>
      </c>
      <c r="T91" s="205">
        <v>2802</v>
      </c>
      <c r="U91" s="205">
        <f t="shared" si="19"/>
        <v>702.75</v>
      </c>
    </row>
    <row r="92" spans="1:21" ht="24.75" customHeight="1">
      <c r="A92" s="532"/>
      <c r="B92" s="532"/>
      <c r="C92" s="291" t="s">
        <v>30</v>
      </c>
      <c r="D92" s="562" t="s">
        <v>104</v>
      </c>
      <c r="E92" s="563"/>
      <c r="F92" s="176">
        <v>80</v>
      </c>
      <c r="G92" s="162"/>
      <c r="H92" s="162"/>
      <c r="I92" s="178"/>
      <c r="J92" s="162"/>
      <c r="K92" s="178"/>
      <c r="L92" s="162"/>
      <c r="M92" s="162"/>
      <c r="N92" s="165"/>
      <c r="O92" s="165"/>
      <c r="P92" s="162"/>
      <c r="Q92" s="162"/>
      <c r="R92" s="162"/>
      <c r="S92" s="162"/>
      <c r="U92" s="205">
        <f t="shared" si="19"/>
        <v>0</v>
      </c>
    </row>
    <row r="93" spans="1:21" ht="27" customHeight="1">
      <c r="A93" s="532"/>
      <c r="B93" s="532"/>
      <c r="C93" s="291" t="s">
        <v>31</v>
      </c>
      <c r="D93" s="554" t="s">
        <v>105</v>
      </c>
      <c r="E93" s="555"/>
      <c r="F93" s="176">
        <v>81</v>
      </c>
      <c r="G93" s="162">
        <v>1864</v>
      </c>
      <c r="H93" s="162">
        <v>0</v>
      </c>
      <c r="I93" s="162">
        <v>1864</v>
      </c>
      <c r="J93" s="162">
        <v>1864</v>
      </c>
      <c r="K93" s="162"/>
      <c r="L93" s="162">
        <v>935</v>
      </c>
      <c r="M93" s="162">
        <v>1865</v>
      </c>
      <c r="N93" s="165">
        <f t="shared" si="20"/>
        <v>100.05364806866952</v>
      </c>
      <c r="O93" s="165">
        <f t="shared" si="21"/>
        <v>100.05364806866952</v>
      </c>
      <c r="P93" s="162">
        <v>465</v>
      </c>
      <c r="Q93" s="162">
        <v>935</v>
      </c>
      <c r="R93" s="162">
        <v>1400</v>
      </c>
      <c r="S93" s="162">
        <v>1865</v>
      </c>
      <c r="T93" s="205">
        <v>1864</v>
      </c>
      <c r="U93" s="205">
        <f t="shared" si="19"/>
        <v>466.25</v>
      </c>
    </row>
    <row r="94" spans="1:21" ht="15" customHeight="1">
      <c r="A94" s="532"/>
      <c r="B94" s="532"/>
      <c r="C94" s="291" t="s">
        <v>33</v>
      </c>
      <c r="D94" s="554" t="s">
        <v>106</v>
      </c>
      <c r="E94" s="555"/>
      <c r="F94" s="176">
        <v>82</v>
      </c>
      <c r="G94" s="162">
        <v>38</v>
      </c>
      <c r="H94" s="162">
        <v>0</v>
      </c>
      <c r="I94" s="162">
        <v>38</v>
      </c>
      <c r="J94" s="162">
        <v>38</v>
      </c>
      <c r="K94" s="162"/>
      <c r="L94" s="162">
        <v>53</v>
      </c>
      <c r="M94" s="162">
        <v>53</v>
      </c>
      <c r="N94" s="165">
        <f t="shared" si="20"/>
        <v>139.4736842105263</v>
      </c>
      <c r="O94" s="165">
        <f t="shared" si="21"/>
        <v>139.4736842105263</v>
      </c>
      <c r="P94" s="162">
        <v>10</v>
      </c>
      <c r="Q94" s="162">
        <v>53</v>
      </c>
      <c r="R94" s="162">
        <v>53</v>
      </c>
      <c r="S94" s="162">
        <v>53</v>
      </c>
      <c r="T94" s="205">
        <v>38</v>
      </c>
      <c r="U94" s="205">
        <f t="shared" si="19"/>
        <v>13.25</v>
      </c>
    </row>
    <row r="95" spans="1:21" ht="15" customHeight="1">
      <c r="A95" s="532"/>
      <c r="B95" s="532"/>
      <c r="C95" s="291" t="s">
        <v>35</v>
      </c>
      <c r="D95" s="554" t="s">
        <v>251</v>
      </c>
      <c r="E95" s="555"/>
      <c r="F95" s="176">
        <v>83</v>
      </c>
      <c r="G95" s="162"/>
      <c r="H95" s="162"/>
      <c r="I95" s="178"/>
      <c r="J95" s="162"/>
      <c r="K95" s="178"/>
      <c r="L95" s="162"/>
      <c r="M95" s="162"/>
      <c r="N95" s="165"/>
      <c r="O95" s="165"/>
      <c r="P95" s="162"/>
      <c r="Q95" s="162"/>
      <c r="R95" s="162"/>
      <c r="S95" s="162"/>
      <c r="U95" s="205">
        <f t="shared" si="19"/>
        <v>0</v>
      </c>
    </row>
    <row r="96" spans="1:21" ht="15" customHeight="1">
      <c r="A96" s="532"/>
      <c r="B96" s="532"/>
      <c r="C96" s="291" t="s">
        <v>36</v>
      </c>
      <c r="D96" s="554" t="s">
        <v>107</v>
      </c>
      <c r="E96" s="555"/>
      <c r="F96" s="176">
        <v>84</v>
      </c>
      <c r="G96" s="162"/>
      <c r="H96" s="162"/>
      <c r="I96" s="178"/>
      <c r="J96" s="162"/>
      <c r="K96" s="178"/>
      <c r="L96" s="162"/>
      <c r="M96" s="162"/>
      <c r="N96" s="165"/>
      <c r="O96" s="165"/>
      <c r="P96" s="162"/>
      <c r="Q96" s="162"/>
      <c r="R96" s="162"/>
      <c r="S96" s="162"/>
      <c r="U96" s="205">
        <f t="shared" si="19"/>
        <v>0</v>
      </c>
    </row>
    <row r="97" spans="1:21" ht="15" customHeight="1">
      <c r="A97" s="532"/>
      <c r="B97" s="532"/>
      <c r="C97" s="291" t="s">
        <v>42</v>
      </c>
      <c r="D97" s="554" t="s">
        <v>122</v>
      </c>
      <c r="E97" s="555"/>
      <c r="F97" s="176">
        <v>85</v>
      </c>
      <c r="G97" s="162">
        <v>415</v>
      </c>
      <c r="H97" s="162">
        <v>0</v>
      </c>
      <c r="I97" s="162">
        <v>429</v>
      </c>
      <c r="J97" s="162">
        <v>900</v>
      </c>
      <c r="K97" s="162"/>
      <c r="L97" s="162">
        <v>447</v>
      </c>
      <c r="M97" s="162">
        <v>893</v>
      </c>
      <c r="N97" s="165">
        <f t="shared" si="20"/>
        <v>208.15850815850814</v>
      </c>
      <c r="O97" s="165">
        <f t="shared" si="21"/>
        <v>99.22222222222223</v>
      </c>
      <c r="P97" s="162">
        <v>217</v>
      </c>
      <c r="Q97" s="162">
        <v>447</v>
      </c>
      <c r="R97" s="162">
        <v>670</v>
      </c>
      <c r="S97" s="162">
        <v>893</v>
      </c>
      <c r="T97" s="205">
        <v>900</v>
      </c>
      <c r="U97" s="205">
        <f t="shared" si="19"/>
        <v>223.25</v>
      </c>
    </row>
    <row r="98" spans="1:21" s="271" customFormat="1" ht="28.5" customHeight="1">
      <c r="A98" s="532"/>
      <c r="B98" s="532"/>
      <c r="C98" s="556" t="s">
        <v>326</v>
      </c>
      <c r="D98" s="557"/>
      <c r="E98" s="558"/>
      <c r="F98" s="269">
        <v>86</v>
      </c>
      <c r="G98" s="268">
        <f aca="true" t="shared" si="24" ref="G98:S98">G99+G112+G116+G125</f>
        <v>23360</v>
      </c>
      <c r="H98" s="268">
        <f t="shared" si="24"/>
        <v>0</v>
      </c>
      <c r="I98" s="268">
        <f t="shared" si="24"/>
        <v>23300</v>
      </c>
      <c r="J98" s="268">
        <f t="shared" si="24"/>
        <v>25915</v>
      </c>
      <c r="K98" s="268"/>
      <c r="L98" s="268">
        <f>L99+L112+L116+L125</f>
        <v>13370</v>
      </c>
      <c r="M98" s="268">
        <f>M99+M112+M116+M125</f>
        <v>26905</v>
      </c>
      <c r="N98" s="270">
        <f t="shared" si="20"/>
        <v>115.47210300429185</v>
      </c>
      <c r="O98" s="270">
        <f t="shared" si="21"/>
        <v>103.82018136214548</v>
      </c>
      <c r="P98" s="268">
        <f t="shared" si="24"/>
        <v>6297</v>
      </c>
      <c r="Q98" s="268">
        <f t="shared" si="24"/>
        <v>13370</v>
      </c>
      <c r="R98" s="268">
        <f t="shared" si="24"/>
        <v>20359</v>
      </c>
      <c r="S98" s="268">
        <f t="shared" si="24"/>
        <v>26905</v>
      </c>
      <c r="T98" s="271">
        <v>25915</v>
      </c>
      <c r="U98" s="271">
        <f t="shared" si="19"/>
        <v>6726.25</v>
      </c>
    </row>
    <row r="99" spans="1:21" ht="21.75" customHeight="1">
      <c r="A99" s="532"/>
      <c r="B99" s="532"/>
      <c r="C99" s="291" t="s">
        <v>252</v>
      </c>
      <c r="D99" s="559" t="s">
        <v>279</v>
      </c>
      <c r="E99" s="560"/>
      <c r="F99" s="176">
        <v>87</v>
      </c>
      <c r="G99" s="162">
        <f aca="true" t="shared" si="25" ref="G99:S99">G100+G104</f>
        <v>19323</v>
      </c>
      <c r="H99" s="162">
        <f t="shared" si="25"/>
        <v>0</v>
      </c>
      <c r="I99" s="162">
        <f t="shared" si="25"/>
        <v>19273</v>
      </c>
      <c r="J99" s="162">
        <f t="shared" si="25"/>
        <v>25266</v>
      </c>
      <c r="K99" s="162"/>
      <c r="L99" s="162">
        <f>L100+L104</f>
        <v>13023</v>
      </c>
      <c r="M99" s="162">
        <f>M100+M104</f>
        <v>26210</v>
      </c>
      <c r="N99" s="165">
        <f t="shared" si="20"/>
        <v>135.99335858454833</v>
      </c>
      <c r="O99" s="165">
        <f t="shared" si="21"/>
        <v>103.73624633895353</v>
      </c>
      <c r="P99" s="162">
        <f t="shared" si="25"/>
        <v>6126</v>
      </c>
      <c r="Q99" s="162">
        <f t="shared" si="25"/>
        <v>13023</v>
      </c>
      <c r="R99" s="162">
        <f t="shared" si="25"/>
        <v>19837</v>
      </c>
      <c r="S99" s="162">
        <f t="shared" si="25"/>
        <v>26210</v>
      </c>
      <c r="T99" s="205">
        <v>25266</v>
      </c>
      <c r="U99" s="205">
        <f t="shared" si="19"/>
        <v>6552.5</v>
      </c>
    </row>
    <row r="100" spans="1:21" ht="24.75" customHeight="1">
      <c r="A100" s="532"/>
      <c r="B100" s="532"/>
      <c r="C100" s="291" t="s">
        <v>159</v>
      </c>
      <c r="D100" s="524" t="s">
        <v>280</v>
      </c>
      <c r="E100" s="525"/>
      <c r="F100" s="176">
        <v>88</v>
      </c>
      <c r="G100" s="162">
        <f aca="true" t="shared" si="26" ref="G100:S100">G101+G102+G103</f>
        <v>16846</v>
      </c>
      <c r="H100" s="162">
        <f t="shared" si="26"/>
        <v>0</v>
      </c>
      <c r="I100" s="162">
        <f t="shared" si="26"/>
        <v>16801</v>
      </c>
      <c r="J100" s="162">
        <f t="shared" si="26"/>
        <v>22500</v>
      </c>
      <c r="K100" s="162"/>
      <c r="L100" s="162">
        <f>L101+L102+L103</f>
        <v>11215</v>
      </c>
      <c r="M100" s="162">
        <f>M101+M102+M103</f>
        <v>22609</v>
      </c>
      <c r="N100" s="165">
        <f t="shared" si="20"/>
        <v>134.56937087078148</v>
      </c>
      <c r="O100" s="165">
        <f t="shared" si="21"/>
        <v>100.48444444444445</v>
      </c>
      <c r="P100" s="162">
        <f t="shared" si="26"/>
        <v>5465</v>
      </c>
      <c r="Q100" s="162">
        <f t="shared" si="26"/>
        <v>11215</v>
      </c>
      <c r="R100" s="162">
        <f t="shared" si="26"/>
        <v>16977</v>
      </c>
      <c r="S100" s="162">
        <f t="shared" si="26"/>
        <v>22609</v>
      </c>
      <c r="T100" s="205">
        <v>22500</v>
      </c>
      <c r="U100" s="205">
        <f t="shared" si="19"/>
        <v>5652.25</v>
      </c>
    </row>
    <row r="101" spans="1:21" ht="15" customHeight="1">
      <c r="A101" s="532"/>
      <c r="B101" s="532"/>
      <c r="C101" s="543"/>
      <c r="D101" s="524" t="s">
        <v>175</v>
      </c>
      <c r="E101" s="525"/>
      <c r="F101" s="176">
        <v>89</v>
      </c>
      <c r="G101" s="162">
        <v>14060</v>
      </c>
      <c r="H101" s="162">
        <v>0</v>
      </c>
      <c r="I101" s="162">
        <v>14051</v>
      </c>
      <c r="J101" s="162">
        <v>18675</v>
      </c>
      <c r="K101" s="162"/>
      <c r="L101" s="162">
        <v>9308</v>
      </c>
      <c r="M101" s="162">
        <v>18765</v>
      </c>
      <c r="N101" s="165">
        <f t="shared" si="20"/>
        <v>133.5492135791047</v>
      </c>
      <c r="O101" s="165">
        <f t="shared" si="21"/>
        <v>100.48192771084337</v>
      </c>
      <c r="P101" s="162">
        <v>4538</v>
      </c>
      <c r="Q101" s="162">
        <v>9308</v>
      </c>
      <c r="R101" s="162">
        <v>14090</v>
      </c>
      <c r="S101" s="162">
        <v>18765</v>
      </c>
      <c r="T101" s="205">
        <v>18675</v>
      </c>
      <c r="U101" s="205">
        <f t="shared" si="19"/>
        <v>4691.25</v>
      </c>
    </row>
    <row r="102" spans="1:21" ht="25.5" customHeight="1">
      <c r="A102" s="532"/>
      <c r="B102" s="532"/>
      <c r="C102" s="532"/>
      <c r="D102" s="524" t="s">
        <v>191</v>
      </c>
      <c r="E102" s="525"/>
      <c r="F102" s="176">
        <v>90</v>
      </c>
      <c r="G102" s="162">
        <v>2786</v>
      </c>
      <c r="H102" s="162">
        <v>0</v>
      </c>
      <c r="I102" s="162">
        <v>2750</v>
      </c>
      <c r="J102" s="162">
        <v>3825</v>
      </c>
      <c r="K102" s="162"/>
      <c r="L102" s="162">
        <v>1907</v>
      </c>
      <c r="M102" s="162">
        <v>3844</v>
      </c>
      <c r="N102" s="165">
        <f t="shared" si="20"/>
        <v>139.78181818181818</v>
      </c>
      <c r="O102" s="165">
        <f t="shared" si="21"/>
        <v>100.4967320261438</v>
      </c>
      <c r="P102" s="162">
        <v>927</v>
      </c>
      <c r="Q102" s="162">
        <v>1907</v>
      </c>
      <c r="R102" s="162">
        <v>2887</v>
      </c>
      <c r="S102" s="162">
        <v>3844</v>
      </c>
      <c r="T102" s="205">
        <v>3825</v>
      </c>
      <c r="U102" s="205">
        <f t="shared" si="19"/>
        <v>961</v>
      </c>
    </row>
    <row r="103" spans="1:21" ht="12.75" customHeight="1">
      <c r="A103" s="532"/>
      <c r="B103" s="532"/>
      <c r="C103" s="544"/>
      <c r="D103" s="524" t="s">
        <v>176</v>
      </c>
      <c r="E103" s="525"/>
      <c r="F103" s="176">
        <v>91</v>
      </c>
      <c r="G103" s="162">
        <v>0</v>
      </c>
      <c r="H103" s="162">
        <v>0</v>
      </c>
      <c r="I103" s="162">
        <v>0</v>
      </c>
      <c r="J103" s="162">
        <v>0</v>
      </c>
      <c r="K103" s="162"/>
      <c r="L103" s="162"/>
      <c r="M103" s="162">
        <v>0</v>
      </c>
      <c r="N103" s="165"/>
      <c r="O103" s="165"/>
      <c r="P103" s="162">
        <v>0</v>
      </c>
      <c r="Q103" s="162"/>
      <c r="R103" s="162">
        <v>0</v>
      </c>
      <c r="S103" s="162">
        <v>0</v>
      </c>
      <c r="T103" s="205">
        <v>0</v>
      </c>
      <c r="U103" s="205">
        <f t="shared" si="19"/>
        <v>0</v>
      </c>
    </row>
    <row r="104" spans="1:21" ht="26.25" customHeight="1">
      <c r="A104" s="532"/>
      <c r="B104" s="532"/>
      <c r="C104" s="291" t="s">
        <v>160</v>
      </c>
      <c r="D104" s="524" t="s">
        <v>277</v>
      </c>
      <c r="E104" s="525"/>
      <c r="F104" s="176">
        <v>92</v>
      </c>
      <c r="G104" s="162">
        <f aca="true" t="shared" si="27" ref="G104:S104">G105+G108+G109+G110+G111</f>
        <v>2477</v>
      </c>
      <c r="H104" s="162">
        <f t="shared" si="27"/>
        <v>0</v>
      </c>
      <c r="I104" s="162">
        <f t="shared" si="27"/>
        <v>2472</v>
      </c>
      <c r="J104" s="162">
        <f t="shared" si="27"/>
        <v>2766</v>
      </c>
      <c r="K104" s="162"/>
      <c r="L104" s="162">
        <f>L105+L108+L109+L110+L111</f>
        <v>1808</v>
      </c>
      <c r="M104" s="162">
        <f>M105+M108+M109+M110+M111</f>
        <v>3601</v>
      </c>
      <c r="N104" s="165">
        <f t="shared" si="20"/>
        <v>145.67152103559872</v>
      </c>
      <c r="O104" s="165">
        <f t="shared" si="21"/>
        <v>130.1879971077368</v>
      </c>
      <c r="P104" s="162">
        <f t="shared" si="27"/>
        <v>661</v>
      </c>
      <c r="Q104" s="162">
        <f t="shared" si="27"/>
        <v>1808</v>
      </c>
      <c r="R104" s="162">
        <f t="shared" si="27"/>
        <v>2860</v>
      </c>
      <c r="S104" s="162">
        <f t="shared" si="27"/>
        <v>3601</v>
      </c>
      <c r="T104" s="205">
        <v>2766</v>
      </c>
      <c r="U104" s="205">
        <f t="shared" si="19"/>
        <v>900.25</v>
      </c>
    </row>
    <row r="105" spans="1:21" ht="52.5" customHeight="1">
      <c r="A105" s="532"/>
      <c r="B105" s="532"/>
      <c r="C105" s="291"/>
      <c r="D105" s="524" t="s">
        <v>352</v>
      </c>
      <c r="E105" s="525"/>
      <c r="F105" s="176">
        <v>93</v>
      </c>
      <c r="G105" s="162">
        <v>400</v>
      </c>
      <c r="H105" s="162">
        <v>0</v>
      </c>
      <c r="I105" s="162">
        <v>407</v>
      </c>
      <c r="J105" s="162">
        <v>200</v>
      </c>
      <c r="K105" s="162"/>
      <c r="L105" s="162">
        <v>229</v>
      </c>
      <c r="M105" s="162">
        <v>458</v>
      </c>
      <c r="N105" s="165">
        <f t="shared" si="20"/>
        <v>112.53071253071253</v>
      </c>
      <c r="O105" s="165">
        <f t="shared" si="21"/>
        <v>229</v>
      </c>
      <c r="P105" s="162">
        <v>66</v>
      </c>
      <c r="Q105" s="162">
        <v>229</v>
      </c>
      <c r="R105" s="162">
        <v>288</v>
      </c>
      <c r="S105" s="162">
        <v>458</v>
      </c>
      <c r="T105" s="205">
        <v>200</v>
      </c>
      <c r="U105" s="205">
        <f t="shared" si="19"/>
        <v>114.5</v>
      </c>
    </row>
    <row r="106" spans="1:21" ht="26.25" customHeight="1">
      <c r="A106" s="532"/>
      <c r="B106" s="532"/>
      <c r="C106" s="291"/>
      <c r="D106" s="285"/>
      <c r="E106" s="285" t="s">
        <v>238</v>
      </c>
      <c r="F106" s="176">
        <v>94</v>
      </c>
      <c r="G106" s="162"/>
      <c r="H106" s="162"/>
      <c r="I106" s="178"/>
      <c r="J106" s="178"/>
      <c r="K106" s="178"/>
      <c r="L106" s="178"/>
      <c r="M106" s="178"/>
      <c r="N106" s="165"/>
      <c r="O106" s="165"/>
      <c r="P106" s="178"/>
      <c r="Q106" s="178"/>
      <c r="R106" s="178"/>
      <c r="S106" s="178"/>
      <c r="U106" s="205">
        <f t="shared" si="19"/>
        <v>0</v>
      </c>
    </row>
    <row r="107" spans="1:21" ht="39.75" customHeight="1">
      <c r="A107" s="532"/>
      <c r="B107" s="532"/>
      <c r="C107" s="291"/>
      <c r="D107" s="285"/>
      <c r="E107" s="285" t="s">
        <v>239</v>
      </c>
      <c r="F107" s="176">
        <v>95</v>
      </c>
      <c r="G107" s="162">
        <v>202</v>
      </c>
      <c r="H107" s="162">
        <v>0</v>
      </c>
      <c r="I107" s="162">
        <v>202</v>
      </c>
      <c r="J107" s="162">
        <v>100</v>
      </c>
      <c r="K107" s="162"/>
      <c r="L107" s="162"/>
      <c r="M107" s="162"/>
      <c r="N107" s="165">
        <f t="shared" si="20"/>
        <v>0</v>
      </c>
      <c r="O107" s="165">
        <f t="shared" si="21"/>
        <v>0</v>
      </c>
      <c r="P107" s="162"/>
      <c r="Q107" s="162"/>
      <c r="R107" s="162"/>
      <c r="S107" s="162"/>
      <c r="T107" s="205">
        <v>100</v>
      </c>
      <c r="U107" s="205">
        <f t="shared" si="19"/>
        <v>0</v>
      </c>
    </row>
    <row r="108" spans="1:21" ht="13.5" customHeight="1">
      <c r="A108" s="532"/>
      <c r="B108" s="532"/>
      <c r="C108" s="291"/>
      <c r="D108" s="524" t="s">
        <v>98</v>
      </c>
      <c r="E108" s="525"/>
      <c r="F108" s="176">
        <v>96</v>
      </c>
      <c r="G108" s="162">
        <v>2055</v>
      </c>
      <c r="H108" s="162">
        <v>0</v>
      </c>
      <c r="I108" s="162">
        <v>2031</v>
      </c>
      <c r="J108" s="162">
        <v>2050</v>
      </c>
      <c r="K108" s="162"/>
      <c r="L108" s="162">
        <v>1175</v>
      </c>
      <c r="M108" s="162">
        <v>2323</v>
      </c>
      <c r="N108" s="165">
        <f t="shared" si="20"/>
        <v>114.37715411127523</v>
      </c>
      <c r="O108" s="165">
        <f t="shared" si="21"/>
        <v>113.3170731707317</v>
      </c>
      <c r="P108" s="162">
        <v>589</v>
      </c>
      <c r="Q108" s="162">
        <v>1175</v>
      </c>
      <c r="R108" s="162">
        <v>1755</v>
      </c>
      <c r="S108" s="162">
        <v>2323</v>
      </c>
      <c r="T108" s="205">
        <v>2050</v>
      </c>
      <c r="U108" s="205">
        <f t="shared" si="19"/>
        <v>580.75</v>
      </c>
    </row>
    <row r="109" spans="1:21" ht="18" customHeight="1">
      <c r="A109" s="532"/>
      <c r="B109" s="532"/>
      <c r="C109" s="291"/>
      <c r="D109" s="524" t="s">
        <v>370</v>
      </c>
      <c r="E109" s="525"/>
      <c r="F109" s="176">
        <v>97</v>
      </c>
      <c r="G109" s="162"/>
      <c r="H109" s="162">
        <v>0</v>
      </c>
      <c r="I109" s="162">
        <v>0</v>
      </c>
      <c r="J109" s="162">
        <v>482</v>
      </c>
      <c r="K109" s="162"/>
      <c r="L109" s="162">
        <v>396</v>
      </c>
      <c r="M109" s="162">
        <v>806</v>
      </c>
      <c r="N109" s="165"/>
      <c r="O109" s="165">
        <f t="shared" si="21"/>
        <v>167.21991701244815</v>
      </c>
      <c r="P109" s="162">
        <v>0</v>
      </c>
      <c r="Q109" s="162">
        <v>396</v>
      </c>
      <c r="R109" s="162">
        <v>806</v>
      </c>
      <c r="S109" s="162">
        <v>806</v>
      </c>
      <c r="T109" s="205">
        <v>482</v>
      </c>
      <c r="U109" s="205">
        <f aca="true" t="shared" si="28" ref="U109:U140">S109/4</f>
        <v>201.5</v>
      </c>
    </row>
    <row r="110" spans="1:21" ht="27" customHeight="1">
      <c r="A110" s="532"/>
      <c r="B110" s="532"/>
      <c r="C110" s="291"/>
      <c r="D110" s="524" t="s">
        <v>172</v>
      </c>
      <c r="E110" s="525"/>
      <c r="F110" s="176">
        <v>98</v>
      </c>
      <c r="G110" s="162"/>
      <c r="H110" s="162"/>
      <c r="I110" s="178"/>
      <c r="J110" s="162">
        <v>0</v>
      </c>
      <c r="K110" s="178"/>
      <c r="L110" s="162"/>
      <c r="M110" s="162">
        <v>0</v>
      </c>
      <c r="N110" s="165"/>
      <c r="O110" s="165"/>
      <c r="P110" s="162"/>
      <c r="Q110" s="162"/>
      <c r="R110" s="162">
        <v>0</v>
      </c>
      <c r="S110" s="162">
        <v>0</v>
      </c>
      <c r="U110" s="205">
        <f t="shared" si="28"/>
        <v>0</v>
      </c>
    </row>
    <row r="111" spans="1:21" ht="14.25" customHeight="1">
      <c r="A111" s="532"/>
      <c r="B111" s="532"/>
      <c r="C111" s="291"/>
      <c r="D111" s="524" t="s">
        <v>173</v>
      </c>
      <c r="E111" s="525"/>
      <c r="F111" s="176">
        <v>99</v>
      </c>
      <c r="G111" s="162">
        <v>22</v>
      </c>
      <c r="H111" s="162">
        <v>0</v>
      </c>
      <c r="I111" s="162">
        <v>34</v>
      </c>
      <c r="J111" s="162">
        <v>34</v>
      </c>
      <c r="K111" s="162"/>
      <c r="L111" s="162">
        <v>8</v>
      </c>
      <c r="M111" s="162">
        <v>14</v>
      </c>
      <c r="N111" s="165">
        <f t="shared" si="20"/>
        <v>41.17647058823529</v>
      </c>
      <c r="O111" s="165">
        <f t="shared" si="21"/>
        <v>41.17647058823529</v>
      </c>
      <c r="P111" s="162">
        <v>6</v>
      </c>
      <c r="Q111" s="162">
        <v>8</v>
      </c>
      <c r="R111" s="162">
        <v>11</v>
      </c>
      <c r="S111" s="162">
        <v>14</v>
      </c>
      <c r="T111" s="205">
        <v>34</v>
      </c>
      <c r="U111" s="205">
        <f t="shared" si="28"/>
        <v>3.5</v>
      </c>
    </row>
    <row r="112" spans="1:21" ht="25.5" customHeight="1">
      <c r="A112" s="532"/>
      <c r="B112" s="532"/>
      <c r="C112" s="291" t="s">
        <v>161</v>
      </c>
      <c r="D112" s="524" t="s">
        <v>278</v>
      </c>
      <c r="E112" s="525"/>
      <c r="F112" s="176">
        <v>100</v>
      </c>
      <c r="G112" s="162">
        <f aca="true" t="shared" si="29" ref="G112:S112">G113+G114+G115</f>
        <v>19</v>
      </c>
      <c r="H112" s="162">
        <f t="shared" si="29"/>
        <v>0</v>
      </c>
      <c r="I112" s="162">
        <f t="shared" si="29"/>
        <v>19</v>
      </c>
      <c r="J112" s="162">
        <f t="shared" si="29"/>
        <v>0</v>
      </c>
      <c r="K112" s="162"/>
      <c r="L112" s="162">
        <f>L113+L114+L115</f>
        <v>0</v>
      </c>
      <c r="M112" s="162">
        <f>M113+M114+M115</f>
        <v>0</v>
      </c>
      <c r="N112" s="165">
        <f t="shared" si="20"/>
        <v>0</v>
      </c>
      <c r="O112" s="165"/>
      <c r="P112" s="162">
        <f t="shared" si="29"/>
        <v>0</v>
      </c>
      <c r="Q112" s="162">
        <f t="shared" si="29"/>
        <v>0</v>
      </c>
      <c r="R112" s="162">
        <f t="shared" si="29"/>
        <v>0</v>
      </c>
      <c r="S112" s="162">
        <f t="shared" si="29"/>
        <v>0</v>
      </c>
      <c r="T112" s="205">
        <v>0</v>
      </c>
      <c r="U112" s="205">
        <f t="shared" si="28"/>
        <v>0</v>
      </c>
    </row>
    <row r="113" spans="1:21" ht="27" customHeight="1">
      <c r="A113" s="532"/>
      <c r="B113" s="532"/>
      <c r="C113" s="291"/>
      <c r="D113" s="524" t="s">
        <v>99</v>
      </c>
      <c r="E113" s="525"/>
      <c r="F113" s="176">
        <v>101</v>
      </c>
      <c r="G113" s="162">
        <v>0</v>
      </c>
      <c r="H113" s="162">
        <v>0</v>
      </c>
      <c r="I113" s="162">
        <v>0</v>
      </c>
      <c r="J113" s="162">
        <v>0</v>
      </c>
      <c r="K113" s="162"/>
      <c r="L113" s="162"/>
      <c r="M113" s="162">
        <v>0</v>
      </c>
      <c r="N113" s="165"/>
      <c r="O113" s="165"/>
      <c r="P113" s="162"/>
      <c r="Q113" s="162"/>
      <c r="R113" s="162">
        <v>0</v>
      </c>
      <c r="S113" s="162">
        <v>0</v>
      </c>
      <c r="T113" s="205">
        <v>0</v>
      </c>
      <c r="U113" s="205">
        <f t="shared" si="28"/>
        <v>0</v>
      </c>
    </row>
    <row r="114" spans="1:21" ht="24.75" customHeight="1">
      <c r="A114" s="532"/>
      <c r="B114" s="532"/>
      <c r="C114" s="291"/>
      <c r="D114" s="524" t="s">
        <v>100</v>
      </c>
      <c r="E114" s="525"/>
      <c r="F114" s="176">
        <v>102</v>
      </c>
      <c r="G114" s="162">
        <v>19</v>
      </c>
      <c r="H114" s="162">
        <v>0</v>
      </c>
      <c r="I114" s="162">
        <v>19</v>
      </c>
      <c r="J114" s="162">
        <v>0</v>
      </c>
      <c r="K114" s="162"/>
      <c r="L114" s="162"/>
      <c r="M114" s="162">
        <v>0</v>
      </c>
      <c r="N114" s="165">
        <f t="shared" si="20"/>
        <v>0</v>
      </c>
      <c r="O114" s="165"/>
      <c r="P114" s="162"/>
      <c r="Q114" s="162"/>
      <c r="R114" s="162">
        <v>0</v>
      </c>
      <c r="S114" s="162">
        <v>0</v>
      </c>
      <c r="T114" s="205">
        <v>0</v>
      </c>
      <c r="U114" s="205">
        <f t="shared" si="28"/>
        <v>0</v>
      </c>
    </row>
    <row r="115" spans="1:21" ht="38.25" customHeight="1">
      <c r="A115" s="532"/>
      <c r="B115" s="532"/>
      <c r="C115" s="291"/>
      <c r="D115" s="524" t="s">
        <v>174</v>
      </c>
      <c r="E115" s="525"/>
      <c r="F115" s="176">
        <v>103</v>
      </c>
      <c r="G115" s="162"/>
      <c r="H115" s="162"/>
      <c r="I115" s="178"/>
      <c r="J115" s="178"/>
      <c r="K115" s="178"/>
      <c r="L115" s="178"/>
      <c r="M115" s="178"/>
      <c r="N115" s="165"/>
      <c r="O115" s="165"/>
      <c r="P115" s="178"/>
      <c r="Q115" s="178"/>
      <c r="R115" s="178"/>
      <c r="S115" s="178"/>
      <c r="U115" s="205">
        <f t="shared" si="28"/>
        <v>0</v>
      </c>
    </row>
    <row r="116" spans="1:21" ht="50.25" customHeight="1">
      <c r="A116" s="532"/>
      <c r="B116" s="532"/>
      <c r="C116" s="291" t="s">
        <v>162</v>
      </c>
      <c r="D116" s="524" t="s">
        <v>305</v>
      </c>
      <c r="E116" s="525"/>
      <c r="F116" s="176">
        <v>104</v>
      </c>
      <c r="G116" s="162">
        <f aca="true" t="shared" si="30" ref="G116:S116">G117+G120+G123+G124</f>
        <v>109</v>
      </c>
      <c r="H116" s="162">
        <f t="shared" si="30"/>
        <v>0</v>
      </c>
      <c r="I116" s="162">
        <f t="shared" si="30"/>
        <v>109</v>
      </c>
      <c r="J116" s="162">
        <f t="shared" si="30"/>
        <v>139</v>
      </c>
      <c r="K116" s="162"/>
      <c r="L116" s="162">
        <f>L117+L120+L123+L124</f>
        <v>91</v>
      </c>
      <c r="M116" s="162">
        <f>M117+M120+M123+M124</f>
        <v>182</v>
      </c>
      <c r="N116" s="165">
        <f t="shared" si="20"/>
        <v>166.9724770642202</v>
      </c>
      <c r="O116" s="165">
        <f t="shared" si="21"/>
        <v>130.93525179856115</v>
      </c>
      <c r="P116" s="162">
        <f t="shared" si="30"/>
        <v>46</v>
      </c>
      <c r="Q116" s="162">
        <f t="shared" si="30"/>
        <v>91</v>
      </c>
      <c r="R116" s="162">
        <f t="shared" si="30"/>
        <v>137</v>
      </c>
      <c r="S116" s="162">
        <f t="shared" si="30"/>
        <v>182</v>
      </c>
      <c r="T116" s="205">
        <v>139</v>
      </c>
      <c r="U116" s="205">
        <f t="shared" si="28"/>
        <v>45.5</v>
      </c>
    </row>
    <row r="117" spans="1:21" ht="13.5" customHeight="1">
      <c r="A117" s="532"/>
      <c r="B117" s="532"/>
      <c r="C117" s="543"/>
      <c r="D117" s="524" t="s">
        <v>222</v>
      </c>
      <c r="E117" s="525"/>
      <c r="F117" s="176">
        <v>105</v>
      </c>
      <c r="G117" s="162">
        <f aca="true" t="shared" si="31" ref="G117:S117">G118+G119</f>
        <v>109</v>
      </c>
      <c r="H117" s="162">
        <f t="shared" si="31"/>
        <v>0</v>
      </c>
      <c r="I117" s="162">
        <f t="shared" si="31"/>
        <v>109</v>
      </c>
      <c r="J117" s="162">
        <f t="shared" si="31"/>
        <v>139</v>
      </c>
      <c r="K117" s="162"/>
      <c r="L117" s="162">
        <f>L118+L119</f>
        <v>91</v>
      </c>
      <c r="M117" s="162">
        <f>M118+M119</f>
        <v>182</v>
      </c>
      <c r="N117" s="165">
        <f t="shared" si="20"/>
        <v>166.9724770642202</v>
      </c>
      <c r="O117" s="165">
        <f t="shared" si="21"/>
        <v>130.93525179856115</v>
      </c>
      <c r="P117" s="162">
        <f t="shared" si="31"/>
        <v>46</v>
      </c>
      <c r="Q117" s="162">
        <f t="shared" si="31"/>
        <v>91</v>
      </c>
      <c r="R117" s="162">
        <f t="shared" si="31"/>
        <v>137</v>
      </c>
      <c r="S117" s="162">
        <f t="shared" si="31"/>
        <v>182</v>
      </c>
      <c r="T117" s="205">
        <v>139</v>
      </c>
      <c r="U117" s="205">
        <f t="shared" si="28"/>
        <v>45.5</v>
      </c>
    </row>
    <row r="118" spans="1:21" ht="13.5" customHeight="1">
      <c r="A118" s="532"/>
      <c r="B118" s="532"/>
      <c r="C118" s="532"/>
      <c r="D118" s="285"/>
      <c r="E118" s="183" t="s">
        <v>263</v>
      </c>
      <c r="F118" s="176">
        <v>106</v>
      </c>
      <c r="G118" s="162">
        <v>109</v>
      </c>
      <c r="H118" s="162">
        <v>0</v>
      </c>
      <c r="I118" s="162">
        <v>109</v>
      </c>
      <c r="J118" s="162">
        <v>139</v>
      </c>
      <c r="K118" s="162"/>
      <c r="L118" s="162">
        <v>91</v>
      </c>
      <c r="M118" s="162">
        <v>182</v>
      </c>
      <c r="N118" s="165">
        <f t="shared" si="20"/>
        <v>166.9724770642202</v>
      </c>
      <c r="O118" s="165">
        <f t="shared" si="21"/>
        <v>130.93525179856115</v>
      </c>
      <c r="P118" s="162">
        <v>46</v>
      </c>
      <c r="Q118" s="162">
        <v>91</v>
      </c>
      <c r="R118" s="162">
        <v>137</v>
      </c>
      <c r="S118" s="162">
        <v>182</v>
      </c>
      <c r="T118" s="205">
        <v>139</v>
      </c>
      <c r="U118" s="205">
        <f t="shared" si="28"/>
        <v>45.5</v>
      </c>
    </row>
    <row r="119" spans="1:21" ht="13.5" customHeight="1">
      <c r="A119" s="532"/>
      <c r="B119" s="532"/>
      <c r="C119" s="532"/>
      <c r="D119" s="285"/>
      <c r="E119" s="183" t="s">
        <v>283</v>
      </c>
      <c r="F119" s="176">
        <v>107</v>
      </c>
      <c r="G119" s="162"/>
      <c r="H119" s="162"/>
      <c r="I119" s="178"/>
      <c r="J119" s="178"/>
      <c r="K119" s="178"/>
      <c r="L119" s="178"/>
      <c r="M119" s="178"/>
      <c r="N119" s="165"/>
      <c r="O119" s="165"/>
      <c r="P119" s="178"/>
      <c r="Q119" s="178"/>
      <c r="R119" s="178"/>
      <c r="S119" s="178"/>
      <c r="U119" s="205">
        <f t="shared" si="28"/>
        <v>0</v>
      </c>
    </row>
    <row r="120" spans="1:21" ht="27" customHeight="1">
      <c r="A120" s="532"/>
      <c r="B120" s="532"/>
      <c r="C120" s="532"/>
      <c r="D120" s="524" t="s">
        <v>262</v>
      </c>
      <c r="E120" s="525"/>
      <c r="F120" s="176">
        <v>108</v>
      </c>
      <c r="G120" s="162"/>
      <c r="H120" s="162"/>
      <c r="I120" s="178"/>
      <c r="J120" s="178"/>
      <c r="K120" s="178"/>
      <c r="L120" s="178"/>
      <c r="M120" s="178"/>
      <c r="N120" s="165"/>
      <c r="O120" s="165"/>
      <c r="P120" s="178"/>
      <c r="Q120" s="178"/>
      <c r="R120" s="178"/>
      <c r="S120" s="178"/>
      <c r="U120" s="205">
        <f t="shared" si="28"/>
        <v>0</v>
      </c>
    </row>
    <row r="121" spans="1:21" ht="14.25" customHeight="1">
      <c r="A121" s="532"/>
      <c r="B121" s="532"/>
      <c r="C121" s="532"/>
      <c r="D121" s="285"/>
      <c r="E121" s="183" t="s">
        <v>263</v>
      </c>
      <c r="F121" s="176">
        <v>109</v>
      </c>
      <c r="G121" s="162"/>
      <c r="H121" s="162"/>
      <c r="I121" s="178"/>
      <c r="J121" s="178"/>
      <c r="K121" s="178"/>
      <c r="L121" s="178"/>
      <c r="M121" s="178"/>
      <c r="N121" s="165"/>
      <c r="O121" s="165"/>
      <c r="P121" s="178"/>
      <c r="Q121" s="178"/>
      <c r="R121" s="178"/>
      <c r="S121" s="178"/>
      <c r="U121" s="205">
        <f t="shared" si="28"/>
        <v>0</v>
      </c>
    </row>
    <row r="122" spans="1:21" ht="14.25" customHeight="1">
      <c r="A122" s="532"/>
      <c r="B122" s="532"/>
      <c r="C122" s="532"/>
      <c r="D122" s="285"/>
      <c r="E122" s="183" t="s">
        <v>283</v>
      </c>
      <c r="F122" s="176">
        <v>110</v>
      </c>
      <c r="G122" s="162"/>
      <c r="H122" s="162"/>
      <c r="I122" s="178"/>
      <c r="J122" s="178"/>
      <c r="K122" s="178"/>
      <c r="L122" s="178"/>
      <c r="M122" s="178"/>
      <c r="N122" s="165"/>
      <c r="O122" s="165"/>
      <c r="P122" s="178"/>
      <c r="Q122" s="178"/>
      <c r="R122" s="178"/>
      <c r="S122" s="178"/>
      <c r="U122" s="205">
        <f t="shared" si="28"/>
        <v>0</v>
      </c>
    </row>
    <row r="123" spans="1:21" ht="16.5" customHeight="1">
      <c r="A123" s="532"/>
      <c r="B123" s="532"/>
      <c r="C123" s="544"/>
      <c r="D123" s="524" t="s">
        <v>220</v>
      </c>
      <c r="E123" s="525"/>
      <c r="F123" s="176">
        <v>111</v>
      </c>
      <c r="G123" s="162"/>
      <c r="H123" s="162"/>
      <c r="I123" s="178"/>
      <c r="J123" s="178"/>
      <c r="K123" s="178"/>
      <c r="L123" s="178"/>
      <c r="M123" s="178"/>
      <c r="N123" s="165"/>
      <c r="O123" s="165"/>
      <c r="P123" s="178"/>
      <c r="Q123" s="178"/>
      <c r="R123" s="178"/>
      <c r="S123" s="178"/>
      <c r="U123" s="205">
        <f t="shared" si="28"/>
        <v>0</v>
      </c>
    </row>
    <row r="124" spans="1:21" ht="26.25" customHeight="1">
      <c r="A124" s="532"/>
      <c r="B124" s="532"/>
      <c r="C124" s="291"/>
      <c r="D124" s="524" t="s">
        <v>221</v>
      </c>
      <c r="E124" s="525"/>
      <c r="F124" s="176">
        <v>112</v>
      </c>
      <c r="G124" s="162"/>
      <c r="H124" s="162"/>
      <c r="I124" s="178"/>
      <c r="J124" s="178"/>
      <c r="K124" s="178"/>
      <c r="L124" s="178"/>
      <c r="M124" s="178"/>
      <c r="N124" s="165"/>
      <c r="O124" s="165"/>
      <c r="P124" s="178"/>
      <c r="Q124" s="178"/>
      <c r="R124" s="178"/>
      <c r="S124" s="178"/>
      <c r="U124" s="205">
        <f t="shared" si="28"/>
        <v>0</v>
      </c>
    </row>
    <row r="125" spans="1:21" ht="16.5" customHeight="1">
      <c r="A125" s="532"/>
      <c r="B125" s="532"/>
      <c r="C125" s="291" t="s">
        <v>163</v>
      </c>
      <c r="D125" s="549" t="s">
        <v>371</v>
      </c>
      <c r="E125" s="550"/>
      <c r="F125" s="176">
        <v>113</v>
      </c>
      <c r="G125" s="162">
        <v>3909</v>
      </c>
      <c r="H125" s="162">
        <v>0</v>
      </c>
      <c r="I125" s="162">
        <v>3899</v>
      </c>
      <c r="J125" s="162">
        <v>510</v>
      </c>
      <c r="K125" s="162"/>
      <c r="L125" s="162">
        <v>256</v>
      </c>
      <c r="M125" s="162">
        <v>513</v>
      </c>
      <c r="N125" s="165">
        <f t="shared" si="20"/>
        <v>13.157219799948706</v>
      </c>
      <c r="O125" s="165">
        <f t="shared" si="21"/>
        <v>100.58823529411765</v>
      </c>
      <c r="P125" s="162">
        <v>125</v>
      </c>
      <c r="Q125" s="162">
        <v>256</v>
      </c>
      <c r="R125" s="162">
        <v>385</v>
      </c>
      <c r="S125" s="162">
        <v>513</v>
      </c>
      <c r="T125" s="205">
        <v>510</v>
      </c>
      <c r="U125" s="205">
        <f t="shared" si="28"/>
        <v>128.25</v>
      </c>
    </row>
    <row r="126" spans="1:21" ht="38.25" customHeight="1">
      <c r="A126" s="532"/>
      <c r="B126" s="532"/>
      <c r="C126" s="551" t="s">
        <v>372</v>
      </c>
      <c r="D126" s="552"/>
      <c r="E126" s="553"/>
      <c r="F126" s="254">
        <v>114</v>
      </c>
      <c r="G126" s="162">
        <f aca="true" t="shared" si="32" ref="G126:S126">G127+G130+G131+G132+G133+G134</f>
        <v>805</v>
      </c>
      <c r="H126" s="162">
        <f t="shared" si="32"/>
        <v>0</v>
      </c>
      <c r="I126" s="162">
        <f t="shared" si="32"/>
        <v>1490</v>
      </c>
      <c r="J126" s="162">
        <f t="shared" si="32"/>
        <v>725</v>
      </c>
      <c r="K126" s="162"/>
      <c r="L126" s="162">
        <f>L127+L130+L131+L132+L133+L134</f>
        <v>315</v>
      </c>
      <c r="M126" s="162">
        <f>M127+M130+M131+M132+M133+M134</f>
        <v>897</v>
      </c>
      <c r="N126" s="165">
        <f t="shared" si="20"/>
        <v>60.2013422818792</v>
      </c>
      <c r="O126" s="165">
        <f t="shared" si="21"/>
        <v>123.72413793103448</v>
      </c>
      <c r="P126" s="162">
        <f t="shared" si="32"/>
        <v>149</v>
      </c>
      <c r="Q126" s="162">
        <f t="shared" si="32"/>
        <v>315</v>
      </c>
      <c r="R126" s="162">
        <f t="shared" si="32"/>
        <v>505</v>
      </c>
      <c r="S126" s="162">
        <f t="shared" si="32"/>
        <v>897</v>
      </c>
      <c r="T126" s="205">
        <v>725</v>
      </c>
      <c r="U126" s="205">
        <f t="shared" si="28"/>
        <v>224.25</v>
      </c>
    </row>
    <row r="127" spans="1:21" ht="27.75" customHeight="1">
      <c r="A127" s="532"/>
      <c r="B127" s="532"/>
      <c r="C127" s="291" t="s">
        <v>30</v>
      </c>
      <c r="D127" s="524" t="s">
        <v>373</v>
      </c>
      <c r="E127" s="525"/>
      <c r="F127" s="254">
        <v>115</v>
      </c>
      <c r="G127" s="162">
        <f aca="true" t="shared" si="33" ref="G127:S127">G128+G129</f>
        <v>6</v>
      </c>
      <c r="H127" s="162">
        <f t="shared" si="33"/>
        <v>0</v>
      </c>
      <c r="I127" s="162">
        <f t="shared" si="33"/>
        <v>6</v>
      </c>
      <c r="J127" s="162">
        <f t="shared" si="33"/>
        <v>0</v>
      </c>
      <c r="K127" s="162"/>
      <c r="L127" s="162">
        <f>L128+L129</f>
        <v>0</v>
      </c>
      <c r="M127" s="162">
        <f>M128+M129</f>
        <v>1</v>
      </c>
      <c r="N127" s="165">
        <f t="shared" si="20"/>
        <v>16.666666666666664</v>
      </c>
      <c r="O127" s="165"/>
      <c r="P127" s="162">
        <f t="shared" si="33"/>
        <v>0</v>
      </c>
      <c r="Q127" s="162">
        <f t="shared" si="33"/>
        <v>0</v>
      </c>
      <c r="R127" s="162">
        <f t="shared" si="33"/>
        <v>1</v>
      </c>
      <c r="S127" s="162">
        <f t="shared" si="33"/>
        <v>1</v>
      </c>
      <c r="T127" s="205">
        <v>0</v>
      </c>
      <c r="U127" s="205">
        <f t="shared" si="28"/>
        <v>0.25</v>
      </c>
    </row>
    <row r="128" spans="1:21" ht="15">
      <c r="A128" s="532"/>
      <c r="B128" s="532"/>
      <c r="C128" s="291"/>
      <c r="D128" s="524" t="s">
        <v>101</v>
      </c>
      <c r="E128" s="525"/>
      <c r="F128" s="176">
        <v>116</v>
      </c>
      <c r="G128" s="162">
        <v>5</v>
      </c>
      <c r="H128" s="162"/>
      <c r="I128" s="162">
        <v>5</v>
      </c>
      <c r="J128" s="178"/>
      <c r="K128" s="162"/>
      <c r="L128" s="178"/>
      <c r="M128" s="178"/>
      <c r="N128" s="165">
        <f t="shared" si="20"/>
        <v>0</v>
      </c>
      <c r="O128" s="165"/>
      <c r="P128" s="178"/>
      <c r="Q128" s="178"/>
      <c r="R128" s="178"/>
      <c r="S128" s="178"/>
      <c r="U128" s="205">
        <f t="shared" si="28"/>
        <v>0</v>
      </c>
    </row>
    <row r="129" spans="1:21" ht="15">
      <c r="A129" s="532"/>
      <c r="B129" s="532"/>
      <c r="C129" s="291"/>
      <c r="D129" s="524" t="s">
        <v>102</v>
      </c>
      <c r="E129" s="525"/>
      <c r="F129" s="176">
        <v>117</v>
      </c>
      <c r="G129" s="162">
        <v>1</v>
      </c>
      <c r="H129" s="162"/>
      <c r="I129" s="162">
        <v>1</v>
      </c>
      <c r="J129" s="178"/>
      <c r="K129" s="162"/>
      <c r="L129" s="178"/>
      <c r="M129" s="162">
        <v>1</v>
      </c>
      <c r="N129" s="165">
        <f t="shared" si="20"/>
        <v>100</v>
      </c>
      <c r="O129" s="165"/>
      <c r="P129" s="178"/>
      <c r="Q129" s="178"/>
      <c r="R129" s="162">
        <v>1</v>
      </c>
      <c r="S129" s="162">
        <v>1</v>
      </c>
      <c r="U129" s="205">
        <f t="shared" si="28"/>
        <v>0.25</v>
      </c>
    </row>
    <row r="130" spans="1:21" ht="15">
      <c r="A130" s="532"/>
      <c r="B130" s="532"/>
      <c r="C130" s="291" t="s">
        <v>31</v>
      </c>
      <c r="D130" s="524" t="s">
        <v>103</v>
      </c>
      <c r="E130" s="525"/>
      <c r="F130" s="254">
        <v>118</v>
      </c>
      <c r="G130" s="162">
        <v>0</v>
      </c>
      <c r="H130" s="162"/>
      <c r="I130" s="162">
        <v>0</v>
      </c>
      <c r="J130" s="178"/>
      <c r="K130" s="162"/>
      <c r="L130" s="178"/>
      <c r="M130" s="178"/>
      <c r="N130" s="165"/>
      <c r="O130" s="165"/>
      <c r="P130" s="178"/>
      <c r="Q130" s="178"/>
      <c r="R130" s="178"/>
      <c r="S130" s="178"/>
      <c r="U130" s="205">
        <f t="shared" si="28"/>
        <v>0</v>
      </c>
    </row>
    <row r="131" spans="1:21" ht="27" customHeight="1">
      <c r="A131" s="532"/>
      <c r="B131" s="532"/>
      <c r="C131" s="291" t="s">
        <v>33</v>
      </c>
      <c r="D131" s="524" t="s">
        <v>210</v>
      </c>
      <c r="E131" s="525"/>
      <c r="F131" s="254">
        <v>119</v>
      </c>
      <c r="G131" s="162"/>
      <c r="H131" s="162"/>
      <c r="I131" s="178"/>
      <c r="J131" s="178"/>
      <c r="K131" s="178"/>
      <c r="L131" s="178"/>
      <c r="M131" s="178"/>
      <c r="N131" s="165"/>
      <c r="O131" s="165"/>
      <c r="P131" s="178"/>
      <c r="Q131" s="178"/>
      <c r="R131" s="178"/>
      <c r="S131" s="178"/>
      <c r="U131" s="205">
        <f t="shared" si="28"/>
        <v>0</v>
      </c>
    </row>
    <row r="132" spans="1:21" ht="16.5" customHeight="1">
      <c r="A132" s="532"/>
      <c r="B132" s="532"/>
      <c r="C132" s="291" t="s">
        <v>35</v>
      </c>
      <c r="D132" s="524" t="s">
        <v>49</v>
      </c>
      <c r="E132" s="525"/>
      <c r="F132" s="254">
        <v>120</v>
      </c>
      <c r="G132" s="162">
        <v>8</v>
      </c>
      <c r="H132" s="162"/>
      <c r="I132" s="162">
        <v>27</v>
      </c>
      <c r="J132" s="178"/>
      <c r="K132" s="162"/>
      <c r="L132" s="162">
        <v>1</v>
      </c>
      <c r="M132" s="162">
        <v>6</v>
      </c>
      <c r="N132" s="165">
        <f t="shared" si="20"/>
        <v>22.22222222222222</v>
      </c>
      <c r="O132" s="165"/>
      <c r="P132" s="162">
        <v>1</v>
      </c>
      <c r="Q132" s="162">
        <v>1</v>
      </c>
      <c r="R132" s="162">
        <v>3</v>
      </c>
      <c r="S132" s="162">
        <v>6</v>
      </c>
      <c r="U132" s="205">
        <f t="shared" si="28"/>
        <v>1.5</v>
      </c>
    </row>
    <row r="133" spans="1:21" ht="26.25" customHeight="1">
      <c r="A133" s="532"/>
      <c r="B133" s="532"/>
      <c r="C133" s="286" t="s">
        <v>36</v>
      </c>
      <c r="D133" s="524" t="s">
        <v>44</v>
      </c>
      <c r="E133" s="525"/>
      <c r="F133" s="254">
        <v>121</v>
      </c>
      <c r="G133" s="162">
        <v>631</v>
      </c>
      <c r="H133" s="162">
        <v>0</v>
      </c>
      <c r="I133" s="162">
        <v>641</v>
      </c>
      <c r="J133" s="162">
        <v>725</v>
      </c>
      <c r="K133" s="162"/>
      <c r="L133" s="162">
        <v>314</v>
      </c>
      <c r="M133" s="162">
        <v>704</v>
      </c>
      <c r="N133" s="165">
        <f t="shared" si="20"/>
        <v>109.82839313572543</v>
      </c>
      <c r="O133" s="165">
        <f t="shared" si="21"/>
        <v>97.10344827586206</v>
      </c>
      <c r="P133" s="162">
        <v>148</v>
      </c>
      <c r="Q133" s="162">
        <v>314</v>
      </c>
      <c r="R133" s="162">
        <v>501</v>
      </c>
      <c r="S133" s="162">
        <v>704</v>
      </c>
      <c r="T133" s="205">
        <v>725</v>
      </c>
      <c r="U133" s="205">
        <f t="shared" si="28"/>
        <v>176</v>
      </c>
    </row>
    <row r="134" spans="1:21" ht="39.75" customHeight="1">
      <c r="A134" s="532"/>
      <c r="B134" s="544"/>
      <c r="C134" s="302" t="s">
        <v>235</v>
      </c>
      <c r="D134" s="547" t="s">
        <v>374</v>
      </c>
      <c r="E134" s="548"/>
      <c r="F134" s="254">
        <v>122</v>
      </c>
      <c r="G134" s="162">
        <f aca="true" t="shared" si="34" ref="G134:S134">G135-G138</f>
        <v>160</v>
      </c>
      <c r="H134" s="162">
        <f t="shared" si="34"/>
        <v>0</v>
      </c>
      <c r="I134" s="162">
        <f t="shared" si="34"/>
        <v>816</v>
      </c>
      <c r="J134" s="162">
        <f t="shared" si="34"/>
        <v>0</v>
      </c>
      <c r="K134" s="162"/>
      <c r="L134" s="162">
        <f>L135-L138</f>
        <v>0</v>
      </c>
      <c r="M134" s="162">
        <f>M135-M138</f>
        <v>186</v>
      </c>
      <c r="N134" s="165">
        <f t="shared" si="20"/>
        <v>22.794117647058822</v>
      </c>
      <c r="O134" s="165"/>
      <c r="P134" s="162">
        <f t="shared" si="34"/>
        <v>0</v>
      </c>
      <c r="Q134" s="162">
        <f t="shared" si="34"/>
        <v>0</v>
      </c>
      <c r="R134" s="162">
        <f t="shared" si="34"/>
        <v>0</v>
      </c>
      <c r="S134" s="162">
        <f t="shared" si="34"/>
        <v>186</v>
      </c>
      <c r="T134" s="205">
        <v>0</v>
      </c>
      <c r="U134" s="205">
        <f t="shared" si="28"/>
        <v>46.5</v>
      </c>
    </row>
    <row r="135" spans="1:21" ht="25.5">
      <c r="A135" s="532"/>
      <c r="B135" s="291"/>
      <c r="C135" s="304"/>
      <c r="D135" s="184" t="s">
        <v>140</v>
      </c>
      <c r="E135" s="185" t="s">
        <v>291</v>
      </c>
      <c r="F135" s="176">
        <v>123</v>
      </c>
      <c r="G135" s="162">
        <v>301</v>
      </c>
      <c r="H135" s="162"/>
      <c r="I135" s="162">
        <v>1151</v>
      </c>
      <c r="J135" s="162">
        <v>0</v>
      </c>
      <c r="K135" s="162"/>
      <c r="L135" s="162"/>
      <c r="M135" s="162">
        <v>800</v>
      </c>
      <c r="N135" s="165">
        <f t="shared" si="20"/>
        <v>69.50477845351868</v>
      </c>
      <c r="O135" s="165"/>
      <c r="P135" s="162"/>
      <c r="Q135" s="162"/>
      <c r="R135" s="162">
        <v>0</v>
      </c>
      <c r="S135" s="162">
        <v>800</v>
      </c>
      <c r="U135" s="205">
        <f t="shared" si="28"/>
        <v>200</v>
      </c>
    </row>
    <row r="136" spans="1:21" ht="38.25">
      <c r="A136" s="532"/>
      <c r="B136" s="291"/>
      <c r="D136" s="184" t="s">
        <v>284</v>
      </c>
      <c r="E136" s="183" t="s">
        <v>292</v>
      </c>
      <c r="F136" s="176">
        <v>124</v>
      </c>
      <c r="G136" s="162"/>
      <c r="H136" s="162"/>
      <c r="I136" s="162">
        <v>0</v>
      </c>
      <c r="J136" s="178"/>
      <c r="K136" s="162"/>
      <c r="L136" s="178"/>
      <c r="M136" s="178"/>
      <c r="N136" s="165"/>
      <c r="O136" s="165"/>
      <c r="P136" s="178"/>
      <c r="Q136" s="178"/>
      <c r="R136" s="178"/>
      <c r="S136" s="178"/>
      <c r="U136" s="205">
        <f t="shared" si="28"/>
        <v>0</v>
      </c>
    </row>
    <row r="137" spans="1:21" ht="25.5">
      <c r="A137" s="532"/>
      <c r="B137" s="291"/>
      <c r="D137" s="184" t="s">
        <v>308</v>
      </c>
      <c r="E137" s="187" t="s">
        <v>315</v>
      </c>
      <c r="F137" s="176">
        <v>125</v>
      </c>
      <c r="G137" s="162"/>
      <c r="H137" s="162"/>
      <c r="I137" s="162">
        <v>0</v>
      </c>
      <c r="J137" s="178"/>
      <c r="K137" s="162"/>
      <c r="L137" s="178"/>
      <c r="M137" s="178"/>
      <c r="N137" s="165"/>
      <c r="O137" s="165"/>
      <c r="P137" s="178"/>
      <c r="Q137" s="178"/>
      <c r="R137" s="178"/>
      <c r="S137" s="178"/>
      <c r="U137" s="205">
        <f t="shared" si="28"/>
        <v>0</v>
      </c>
    </row>
    <row r="138" spans="1:21" ht="29.25" customHeight="1">
      <c r="A138" s="532"/>
      <c r="B138" s="291"/>
      <c r="D138" s="184" t="s">
        <v>213</v>
      </c>
      <c r="E138" s="185" t="s">
        <v>219</v>
      </c>
      <c r="F138" s="176">
        <v>126</v>
      </c>
      <c r="G138" s="162">
        <f aca="true" t="shared" si="35" ref="G138:S138">G139</f>
        <v>141</v>
      </c>
      <c r="H138" s="162">
        <f t="shared" si="35"/>
        <v>0</v>
      </c>
      <c r="I138" s="162">
        <f t="shared" si="35"/>
        <v>335</v>
      </c>
      <c r="J138" s="162">
        <f t="shared" si="35"/>
        <v>0</v>
      </c>
      <c r="K138" s="162"/>
      <c r="L138" s="162">
        <f t="shared" si="35"/>
        <v>0</v>
      </c>
      <c r="M138" s="162">
        <f t="shared" si="35"/>
        <v>614</v>
      </c>
      <c r="N138" s="165">
        <f t="shared" si="20"/>
        <v>183.28358208955225</v>
      </c>
      <c r="O138" s="165"/>
      <c r="P138" s="162">
        <f t="shared" si="35"/>
        <v>0</v>
      </c>
      <c r="Q138" s="162">
        <f t="shared" si="35"/>
        <v>0</v>
      </c>
      <c r="R138" s="162">
        <f t="shared" si="35"/>
        <v>0</v>
      </c>
      <c r="S138" s="162">
        <f t="shared" si="35"/>
        <v>614</v>
      </c>
      <c r="T138" s="205">
        <v>0</v>
      </c>
      <c r="U138" s="205">
        <f t="shared" si="28"/>
        <v>153.5</v>
      </c>
    </row>
    <row r="139" spans="1:21" ht="25.5" customHeight="1">
      <c r="A139" s="532"/>
      <c r="B139" s="291"/>
      <c r="C139" s="291"/>
      <c r="D139" s="285" t="s">
        <v>214</v>
      </c>
      <c r="E139" s="285" t="s">
        <v>389</v>
      </c>
      <c r="F139" s="176">
        <v>127</v>
      </c>
      <c r="G139" s="162">
        <f aca="true" t="shared" si="36" ref="G139:S139">G140+G141+G142</f>
        <v>141</v>
      </c>
      <c r="H139" s="162">
        <f t="shared" si="36"/>
        <v>0</v>
      </c>
      <c r="I139" s="162">
        <f t="shared" si="36"/>
        <v>335</v>
      </c>
      <c r="J139" s="162">
        <f t="shared" si="36"/>
        <v>0</v>
      </c>
      <c r="K139" s="162"/>
      <c r="L139" s="162">
        <f>L140+L141+L142</f>
        <v>0</v>
      </c>
      <c r="M139" s="162">
        <f>M140+M141+M142</f>
        <v>614</v>
      </c>
      <c r="N139" s="165">
        <f t="shared" si="20"/>
        <v>183.28358208955225</v>
      </c>
      <c r="O139" s="165"/>
      <c r="P139" s="162">
        <f t="shared" si="36"/>
        <v>0</v>
      </c>
      <c r="Q139" s="162">
        <f t="shared" si="36"/>
        <v>0</v>
      </c>
      <c r="R139" s="162">
        <f t="shared" si="36"/>
        <v>0</v>
      </c>
      <c r="S139" s="162">
        <f t="shared" si="36"/>
        <v>614</v>
      </c>
      <c r="T139" s="205">
        <v>0</v>
      </c>
      <c r="U139" s="205">
        <f t="shared" si="28"/>
        <v>153.5</v>
      </c>
    </row>
    <row r="140" spans="1:21" ht="13.5" customHeight="1">
      <c r="A140" s="532"/>
      <c r="B140" s="291"/>
      <c r="C140" s="291"/>
      <c r="D140" s="285"/>
      <c r="E140" s="285" t="s">
        <v>229</v>
      </c>
      <c r="F140" s="176">
        <v>128</v>
      </c>
      <c r="G140" s="162"/>
      <c r="H140" s="162"/>
      <c r="I140" s="178"/>
      <c r="J140" s="178"/>
      <c r="K140" s="178"/>
      <c r="L140" s="178"/>
      <c r="M140" s="178"/>
      <c r="N140" s="165"/>
      <c r="O140" s="165"/>
      <c r="P140" s="178"/>
      <c r="Q140" s="178"/>
      <c r="R140" s="178"/>
      <c r="S140" s="178"/>
      <c r="U140" s="205">
        <f t="shared" si="28"/>
        <v>0</v>
      </c>
    </row>
    <row r="141" spans="1:21" ht="24" customHeight="1">
      <c r="A141" s="532"/>
      <c r="B141" s="291"/>
      <c r="C141" s="291"/>
      <c r="D141" s="285"/>
      <c r="E141" s="285" t="s">
        <v>230</v>
      </c>
      <c r="F141" s="176">
        <v>129</v>
      </c>
      <c r="G141" s="162">
        <v>0</v>
      </c>
      <c r="H141" s="162"/>
      <c r="I141" s="162">
        <v>0</v>
      </c>
      <c r="J141" s="178"/>
      <c r="K141" s="162"/>
      <c r="L141" s="178"/>
      <c r="M141" s="178"/>
      <c r="N141" s="165"/>
      <c r="O141" s="165"/>
      <c r="P141" s="178"/>
      <c r="Q141" s="178"/>
      <c r="R141" s="178"/>
      <c r="S141" s="178"/>
      <c r="U141" s="205">
        <f aca="true" t="shared" si="37" ref="U141:U172">S141/4</f>
        <v>0</v>
      </c>
    </row>
    <row r="142" spans="1:21" ht="13.5" customHeight="1">
      <c r="A142" s="532"/>
      <c r="B142" s="291"/>
      <c r="C142" s="291"/>
      <c r="D142" s="285"/>
      <c r="E142" s="296" t="s">
        <v>231</v>
      </c>
      <c r="F142" s="176">
        <v>130</v>
      </c>
      <c r="G142" s="162">
        <v>141</v>
      </c>
      <c r="H142" s="162"/>
      <c r="I142" s="162">
        <v>335</v>
      </c>
      <c r="J142" s="162"/>
      <c r="K142" s="162"/>
      <c r="L142" s="178"/>
      <c r="M142" s="162">
        <v>614</v>
      </c>
      <c r="N142" s="165">
        <f>M142/I142*100</f>
        <v>183.28358208955225</v>
      </c>
      <c r="O142" s="165"/>
      <c r="P142" s="178"/>
      <c r="Q142" s="178"/>
      <c r="R142" s="178"/>
      <c r="S142" s="162">
        <v>614</v>
      </c>
      <c r="U142" s="205">
        <f t="shared" si="37"/>
        <v>153.5</v>
      </c>
    </row>
    <row r="143" spans="1:21" ht="25.5" customHeight="1">
      <c r="A143" s="532"/>
      <c r="B143" s="291">
        <v>2</v>
      </c>
      <c r="C143" s="291"/>
      <c r="D143" s="524" t="s">
        <v>376</v>
      </c>
      <c r="E143" s="525"/>
      <c r="F143" s="176">
        <v>131</v>
      </c>
      <c r="G143" s="162">
        <f aca="true" t="shared" si="38" ref="G143:S143">G144+G147+G150</f>
        <v>0</v>
      </c>
      <c r="H143" s="162">
        <f t="shared" si="38"/>
        <v>0</v>
      </c>
      <c r="I143" s="162">
        <f t="shared" si="38"/>
        <v>0</v>
      </c>
      <c r="J143" s="162">
        <f t="shared" si="38"/>
        <v>41</v>
      </c>
      <c r="K143" s="162"/>
      <c r="L143" s="162">
        <f>L144+L147+L150</f>
        <v>6</v>
      </c>
      <c r="M143" s="162">
        <f>M144+M147+M150</f>
        <v>36</v>
      </c>
      <c r="N143" s="165"/>
      <c r="O143" s="165">
        <f>M143/J143*100</f>
        <v>87.8048780487805</v>
      </c>
      <c r="P143" s="162">
        <f t="shared" si="38"/>
        <v>0</v>
      </c>
      <c r="Q143" s="162">
        <f t="shared" si="38"/>
        <v>6</v>
      </c>
      <c r="R143" s="162">
        <f t="shared" si="38"/>
        <v>19</v>
      </c>
      <c r="S143" s="162">
        <f t="shared" si="38"/>
        <v>36</v>
      </c>
      <c r="T143" s="205">
        <v>41</v>
      </c>
      <c r="U143" s="205">
        <f t="shared" si="37"/>
        <v>9</v>
      </c>
    </row>
    <row r="144" spans="1:21" ht="25.5" customHeight="1">
      <c r="A144" s="532"/>
      <c r="B144" s="543"/>
      <c r="C144" s="291" t="s">
        <v>30</v>
      </c>
      <c r="D144" s="524" t="s">
        <v>375</v>
      </c>
      <c r="E144" s="525"/>
      <c r="F144" s="176">
        <v>132</v>
      </c>
      <c r="G144" s="162">
        <f aca="true" t="shared" si="39" ref="G144:S144">G145+G146</f>
        <v>0</v>
      </c>
      <c r="H144" s="162">
        <f t="shared" si="39"/>
        <v>0</v>
      </c>
      <c r="I144" s="162">
        <f t="shared" si="39"/>
        <v>0</v>
      </c>
      <c r="J144" s="162">
        <f t="shared" si="39"/>
        <v>41</v>
      </c>
      <c r="K144" s="162"/>
      <c r="L144" s="162">
        <f>L145+L146</f>
        <v>6</v>
      </c>
      <c r="M144" s="162">
        <f>M145+M146</f>
        <v>36</v>
      </c>
      <c r="N144" s="165"/>
      <c r="O144" s="165">
        <f>M144/J144*100</f>
        <v>87.8048780487805</v>
      </c>
      <c r="P144" s="162">
        <f t="shared" si="39"/>
        <v>0</v>
      </c>
      <c r="Q144" s="162">
        <f t="shared" si="39"/>
        <v>6</v>
      </c>
      <c r="R144" s="162">
        <f t="shared" si="39"/>
        <v>19</v>
      </c>
      <c r="S144" s="162">
        <f t="shared" si="39"/>
        <v>36</v>
      </c>
      <c r="T144" s="205">
        <v>41</v>
      </c>
      <c r="U144" s="205">
        <f t="shared" si="37"/>
        <v>9</v>
      </c>
    </row>
    <row r="145" spans="1:21" ht="24.75" customHeight="1">
      <c r="A145" s="532"/>
      <c r="B145" s="532"/>
      <c r="C145" s="291"/>
      <c r="D145" s="285" t="s">
        <v>165</v>
      </c>
      <c r="E145" s="285" t="s">
        <v>167</v>
      </c>
      <c r="F145" s="176">
        <v>133</v>
      </c>
      <c r="G145" s="162"/>
      <c r="H145" s="162">
        <v>0</v>
      </c>
      <c r="I145" s="178"/>
      <c r="J145" s="162">
        <v>41</v>
      </c>
      <c r="K145" s="178"/>
      <c r="L145" s="162">
        <v>6</v>
      </c>
      <c r="M145" s="162">
        <v>36</v>
      </c>
      <c r="N145" s="165"/>
      <c r="O145" s="165">
        <f>M145/J145*100</f>
        <v>87.8048780487805</v>
      </c>
      <c r="P145" s="178"/>
      <c r="Q145" s="162">
        <v>6</v>
      </c>
      <c r="R145" s="162">
        <v>19</v>
      </c>
      <c r="S145" s="162">
        <v>36</v>
      </c>
      <c r="T145" s="205">
        <v>41</v>
      </c>
      <c r="U145" s="205">
        <f t="shared" si="37"/>
        <v>9</v>
      </c>
    </row>
    <row r="146" spans="1:21" ht="16.5" customHeight="1">
      <c r="A146" s="532"/>
      <c r="B146" s="532"/>
      <c r="C146" s="291"/>
      <c r="D146" s="285" t="s">
        <v>166</v>
      </c>
      <c r="E146" s="285" t="s">
        <v>168</v>
      </c>
      <c r="F146" s="176">
        <v>134</v>
      </c>
      <c r="G146" s="162"/>
      <c r="H146" s="162"/>
      <c r="I146" s="178"/>
      <c r="J146" s="178"/>
      <c r="K146" s="178"/>
      <c r="L146" s="178"/>
      <c r="M146" s="178"/>
      <c r="N146" s="165"/>
      <c r="O146" s="165"/>
      <c r="P146" s="178"/>
      <c r="Q146" s="178"/>
      <c r="R146" s="178"/>
      <c r="S146" s="178"/>
      <c r="U146" s="205">
        <f t="shared" si="37"/>
        <v>0</v>
      </c>
    </row>
    <row r="147" spans="1:21" ht="25.5" customHeight="1">
      <c r="A147" s="532"/>
      <c r="B147" s="532"/>
      <c r="C147" s="291" t="s">
        <v>31</v>
      </c>
      <c r="D147" s="524" t="s">
        <v>377</v>
      </c>
      <c r="E147" s="525"/>
      <c r="F147" s="176">
        <v>135</v>
      </c>
      <c r="G147" s="162">
        <f aca="true" t="shared" si="40" ref="G147:S147">G148+G149</f>
        <v>0</v>
      </c>
      <c r="H147" s="162">
        <f t="shared" si="40"/>
        <v>0</v>
      </c>
      <c r="I147" s="162">
        <f t="shared" si="40"/>
        <v>0</v>
      </c>
      <c r="J147" s="162">
        <f t="shared" si="40"/>
        <v>0</v>
      </c>
      <c r="K147" s="162"/>
      <c r="L147" s="162">
        <f>L148+L149</f>
        <v>0</v>
      </c>
      <c r="M147" s="162">
        <f>M148+M149</f>
        <v>0</v>
      </c>
      <c r="N147" s="165"/>
      <c r="O147" s="165"/>
      <c r="P147" s="162">
        <f t="shared" si="40"/>
        <v>0</v>
      </c>
      <c r="Q147" s="162">
        <f t="shared" si="40"/>
        <v>0</v>
      </c>
      <c r="R147" s="162">
        <f t="shared" si="40"/>
        <v>0</v>
      </c>
      <c r="S147" s="162">
        <f t="shared" si="40"/>
        <v>0</v>
      </c>
      <c r="T147" s="205">
        <v>0</v>
      </c>
      <c r="U147" s="205">
        <f t="shared" si="37"/>
        <v>0</v>
      </c>
    </row>
    <row r="148" spans="1:21" ht="15.75" customHeight="1">
      <c r="A148" s="532"/>
      <c r="B148" s="532"/>
      <c r="C148" s="291"/>
      <c r="D148" s="285" t="s">
        <v>81</v>
      </c>
      <c r="E148" s="285" t="s">
        <v>167</v>
      </c>
      <c r="F148" s="176">
        <v>136</v>
      </c>
      <c r="G148" s="162"/>
      <c r="H148" s="162"/>
      <c r="I148" s="178"/>
      <c r="J148" s="178"/>
      <c r="K148" s="178"/>
      <c r="L148" s="178"/>
      <c r="M148" s="178"/>
      <c r="N148" s="165"/>
      <c r="O148" s="165"/>
      <c r="P148" s="178"/>
      <c r="Q148" s="178"/>
      <c r="R148" s="178"/>
      <c r="S148" s="178"/>
      <c r="U148" s="205">
        <f t="shared" si="37"/>
        <v>0</v>
      </c>
    </row>
    <row r="149" spans="1:21" ht="15.75" customHeight="1">
      <c r="A149" s="532"/>
      <c r="B149" s="532"/>
      <c r="C149" s="291"/>
      <c r="D149" s="285" t="s">
        <v>83</v>
      </c>
      <c r="E149" s="285" t="s">
        <v>168</v>
      </c>
      <c r="F149" s="176">
        <v>137</v>
      </c>
      <c r="G149" s="162"/>
      <c r="H149" s="162"/>
      <c r="I149" s="178"/>
      <c r="J149" s="178"/>
      <c r="K149" s="178"/>
      <c r="L149" s="178"/>
      <c r="M149" s="178"/>
      <c r="N149" s="165"/>
      <c r="O149" s="165"/>
      <c r="P149" s="178"/>
      <c r="Q149" s="178"/>
      <c r="R149" s="178"/>
      <c r="S149" s="178"/>
      <c r="U149" s="205">
        <f t="shared" si="37"/>
        <v>0</v>
      </c>
    </row>
    <row r="150" spans="1:21" ht="13.5" customHeight="1">
      <c r="A150" s="532"/>
      <c r="B150" s="544"/>
      <c r="C150" s="291" t="s">
        <v>33</v>
      </c>
      <c r="D150" s="524" t="s">
        <v>47</v>
      </c>
      <c r="E150" s="525"/>
      <c r="F150" s="176">
        <v>138</v>
      </c>
      <c r="G150" s="162">
        <v>0</v>
      </c>
      <c r="H150" s="162"/>
      <c r="I150" s="178"/>
      <c r="J150" s="178"/>
      <c r="K150" s="178"/>
      <c r="L150" s="178"/>
      <c r="M150" s="178"/>
      <c r="N150" s="165"/>
      <c r="O150" s="165"/>
      <c r="P150" s="178"/>
      <c r="Q150" s="178"/>
      <c r="R150" s="178"/>
      <c r="S150" s="178"/>
      <c r="U150" s="205">
        <f t="shared" si="37"/>
        <v>0</v>
      </c>
    </row>
    <row r="151" spans="1:21" ht="15.75" customHeight="1">
      <c r="A151" s="544"/>
      <c r="B151" s="291">
        <v>3</v>
      </c>
      <c r="C151" s="291"/>
      <c r="D151" s="524" t="s">
        <v>12</v>
      </c>
      <c r="E151" s="525"/>
      <c r="F151" s="176">
        <v>139</v>
      </c>
      <c r="G151" s="162"/>
      <c r="H151" s="162"/>
      <c r="I151" s="178"/>
      <c r="J151" s="178"/>
      <c r="K151" s="178"/>
      <c r="L151" s="178"/>
      <c r="M151" s="178"/>
      <c r="N151" s="165"/>
      <c r="O151" s="165"/>
      <c r="P151" s="178"/>
      <c r="Q151" s="178"/>
      <c r="R151" s="178"/>
      <c r="S151" s="178"/>
      <c r="U151" s="205">
        <f t="shared" si="37"/>
        <v>0</v>
      </c>
    </row>
    <row r="152" spans="1:21" ht="15">
      <c r="A152" s="331" t="s">
        <v>22</v>
      </c>
      <c r="B152" s="331"/>
      <c r="C152" s="331"/>
      <c r="D152" s="545" t="s">
        <v>285</v>
      </c>
      <c r="E152" s="546"/>
      <c r="F152" s="332">
        <v>140</v>
      </c>
      <c r="G152" s="307">
        <f aca="true" t="shared" si="41" ref="G152:S152">G13-G41</f>
        <v>138</v>
      </c>
      <c r="H152" s="307">
        <f t="shared" si="41"/>
        <v>0</v>
      </c>
      <c r="I152" s="307">
        <f t="shared" si="41"/>
        <v>309</v>
      </c>
      <c r="J152" s="307">
        <f t="shared" si="41"/>
        <v>94</v>
      </c>
      <c r="K152" s="307"/>
      <c r="L152" s="307">
        <f>L13-L41</f>
        <v>659</v>
      </c>
      <c r="M152" s="307">
        <f>M13-M41</f>
        <v>390</v>
      </c>
      <c r="N152" s="388">
        <f>M152/I152*100</f>
        <v>126.21359223300972</v>
      </c>
      <c r="O152" s="388">
        <f>M152/J152*100</f>
        <v>414.89361702127655</v>
      </c>
      <c r="P152" s="307">
        <f t="shared" si="41"/>
        <v>186</v>
      </c>
      <c r="Q152" s="307">
        <f t="shared" si="41"/>
        <v>659</v>
      </c>
      <c r="R152" s="307">
        <f t="shared" si="41"/>
        <v>800</v>
      </c>
      <c r="S152" s="307">
        <f t="shared" si="41"/>
        <v>390</v>
      </c>
      <c r="T152" s="205">
        <v>94</v>
      </c>
      <c r="U152" s="205">
        <f t="shared" si="37"/>
        <v>97.5</v>
      </c>
    </row>
    <row r="153" spans="1:21" ht="15">
      <c r="A153" s="288"/>
      <c r="B153" s="288"/>
      <c r="C153" s="288"/>
      <c r="D153" s="188"/>
      <c r="E153" s="188" t="s">
        <v>295</v>
      </c>
      <c r="F153" s="176">
        <v>141</v>
      </c>
      <c r="G153" s="189"/>
      <c r="H153" s="189"/>
      <c r="I153" s="189">
        <v>0</v>
      </c>
      <c r="J153" s="190"/>
      <c r="K153" s="189"/>
      <c r="L153" s="190"/>
      <c r="M153" s="190"/>
      <c r="N153" s="165"/>
      <c r="O153" s="165"/>
      <c r="P153" s="190"/>
      <c r="Q153" s="190"/>
      <c r="R153" s="190"/>
      <c r="S153" s="190"/>
      <c r="U153" s="205">
        <f t="shared" si="37"/>
        <v>0</v>
      </c>
    </row>
    <row r="154" spans="1:21" ht="15.75" customHeight="1">
      <c r="A154" s="288"/>
      <c r="B154" s="288"/>
      <c r="C154" s="288"/>
      <c r="D154" s="188"/>
      <c r="E154" s="188" t="s">
        <v>164</v>
      </c>
      <c r="F154" s="176">
        <v>142</v>
      </c>
      <c r="G154" s="189">
        <v>63</v>
      </c>
      <c r="H154" s="189"/>
      <c r="I154" s="189">
        <v>0</v>
      </c>
      <c r="J154" s="189">
        <v>0</v>
      </c>
      <c r="K154" s="189"/>
      <c r="L154" s="189"/>
      <c r="M154" s="189"/>
      <c r="N154" s="165"/>
      <c r="O154" s="165"/>
      <c r="P154" s="189"/>
      <c r="Q154" s="189"/>
      <c r="R154" s="189"/>
      <c r="S154" s="189"/>
      <c r="U154" s="205">
        <f t="shared" si="37"/>
        <v>0</v>
      </c>
    </row>
    <row r="155" spans="1:116" s="266" customFormat="1" ht="13.5" customHeight="1">
      <c r="A155" s="191" t="s">
        <v>23</v>
      </c>
      <c r="B155" s="192"/>
      <c r="C155" s="192"/>
      <c r="D155" s="526" t="s">
        <v>116</v>
      </c>
      <c r="E155" s="527"/>
      <c r="F155" s="176">
        <v>143</v>
      </c>
      <c r="G155" s="193">
        <v>32</v>
      </c>
      <c r="H155" s="193">
        <v>0</v>
      </c>
      <c r="I155" s="193">
        <v>180</v>
      </c>
      <c r="J155" s="193">
        <v>15</v>
      </c>
      <c r="K155" s="193"/>
      <c r="L155" s="193">
        <v>0</v>
      </c>
      <c r="M155" s="193">
        <v>0</v>
      </c>
      <c r="N155" s="165">
        <f>M155/I155*100</f>
        <v>0</v>
      </c>
      <c r="O155" s="165">
        <f>M155/J155*100</f>
        <v>0</v>
      </c>
      <c r="P155" s="193">
        <v>31</v>
      </c>
      <c r="Q155" s="193">
        <v>0</v>
      </c>
      <c r="R155" s="193">
        <v>16</v>
      </c>
      <c r="S155" s="193">
        <v>0</v>
      </c>
      <c r="T155" s="218">
        <v>15</v>
      </c>
      <c r="U155" s="205">
        <f t="shared" si="37"/>
        <v>0</v>
      </c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DI155" s="218"/>
      <c r="DJ155" s="218"/>
      <c r="DK155" s="218"/>
      <c r="DL155" s="218"/>
    </row>
    <row r="156" spans="1:21" ht="13.5" customHeight="1">
      <c r="A156" s="299" t="s">
        <v>24</v>
      </c>
      <c r="B156" s="194"/>
      <c r="C156" s="289"/>
      <c r="D156" s="524" t="s">
        <v>17</v>
      </c>
      <c r="E156" s="525"/>
      <c r="F156" s="176"/>
      <c r="G156" s="195"/>
      <c r="H156" s="195"/>
      <c r="I156" s="196"/>
      <c r="J156" s="196"/>
      <c r="K156" s="196"/>
      <c r="L156" s="196"/>
      <c r="M156" s="196"/>
      <c r="N156" s="165"/>
      <c r="O156" s="165"/>
      <c r="P156" s="196"/>
      <c r="Q156" s="196"/>
      <c r="R156" s="196"/>
      <c r="S156" s="196"/>
      <c r="U156" s="205">
        <f t="shared" si="37"/>
        <v>0</v>
      </c>
    </row>
    <row r="157" spans="1:21" ht="13.5" customHeight="1">
      <c r="A157" s="300"/>
      <c r="B157" s="194">
        <v>1</v>
      </c>
      <c r="C157" s="289"/>
      <c r="D157" s="539" t="s">
        <v>378</v>
      </c>
      <c r="E157" s="540"/>
      <c r="F157" s="176">
        <v>144</v>
      </c>
      <c r="G157" s="195">
        <f aca="true" t="shared" si="42" ref="G157:S157">G14</f>
        <v>44628</v>
      </c>
      <c r="H157" s="195">
        <f t="shared" si="42"/>
        <v>0</v>
      </c>
      <c r="I157" s="195">
        <f t="shared" si="42"/>
        <v>45492</v>
      </c>
      <c r="J157" s="195">
        <f t="shared" si="42"/>
        <v>44770</v>
      </c>
      <c r="K157" s="195"/>
      <c r="L157" s="195">
        <f>L14</f>
        <v>25044</v>
      </c>
      <c r="M157" s="195">
        <f>M14</f>
        <v>48303</v>
      </c>
      <c r="N157" s="165">
        <f>M157/I157*100</f>
        <v>106.17910841466632</v>
      </c>
      <c r="O157" s="165">
        <f>M157/J157*100</f>
        <v>107.89144516417244</v>
      </c>
      <c r="P157" s="195">
        <f t="shared" si="42"/>
        <v>12078</v>
      </c>
      <c r="Q157" s="195">
        <f t="shared" si="42"/>
        <v>25044</v>
      </c>
      <c r="R157" s="195">
        <f t="shared" si="42"/>
        <v>37154</v>
      </c>
      <c r="S157" s="195">
        <f t="shared" si="42"/>
        <v>48303</v>
      </c>
      <c r="T157" s="205">
        <v>44770</v>
      </c>
      <c r="U157" s="205">
        <f t="shared" si="37"/>
        <v>12075.75</v>
      </c>
    </row>
    <row r="158" spans="1:21" ht="14.25" customHeight="1">
      <c r="A158" s="300"/>
      <c r="B158" s="194"/>
      <c r="C158" s="255" t="s">
        <v>30</v>
      </c>
      <c r="D158" s="539" t="s">
        <v>379</v>
      </c>
      <c r="E158" s="540"/>
      <c r="F158" s="176">
        <v>145</v>
      </c>
      <c r="G158" s="195">
        <v>0</v>
      </c>
      <c r="H158" s="195"/>
      <c r="I158" s="196"/>
      <c r="J158" s="196"/>
      <c r="K158" s="196"/>
      <c r="L158" s="196"/>
      <c r="M158" s="196"/>
      <c r="N158" s="165"/>
      <c r="O158" s="165"/>
      <c r="P158" s="196"/>
      <c r="Q158" s="196"/>
      <c r="R158" s="196"/>
      <c r="S158" s="196"/>
      <c r="U158" s="205">
        <f t="shared" si="37"/>
        <v>0</v>
      </c>
    </row>
    <row r="159" spans="1:21" ht="24.75" customHeight="1">
      <c r="A159" s="300"/>
      <c r="B159" s="194"/>
      <c r="C159" s="255" t="s">
        <v>31</v>
      </c>
      <c r="D159" s="535" t="s">
        <v>380</v>
      </c>
      <c r="E159" s="536"/>
      <c r="F159" s="176">
        <v>146</v>
      </c>
      <c r="G159" s="195">
        <v>0</v>
      </c>
      <c r="H159" s="195"/>
      <c r="I159" s="196"/>
      <c r="J159" s="196"/>
      <c r="K159" s="196"/>
      <c r="L159" s="196"/>
      <c r="M159" s="196"/>
      <c r="N159" s="165"/>
      <c r="O159" s="165"/>
      <c r="P159" s="196"/>
      <c r="Q159" s="196"/>
      <c r="R159" s="196"/>
      <c r="S159" s="196"/>
      <c r="U159" s="205">
        <f t="shared" si="37"/>
        <v>0</v>
      </c>
    </row>
    <row r="160" spans="1:21" ht="23.25" customHeight="1">
      <c r="A160" s="300"/>
      <c r="B160" s="197">
        <v>2</v>
      </c>
      <c r="C160" s="289"/>
      <c r="D160" s="541" t="s">
        <v>381</v>
      </c>
      <c r="E160" s="542"/>
      <c r="F160" s="176">
        <v>147</v>
      </c>
      <c r="G160" s="195">
        <f aca="true" t="shared" si="43" ref="G160:S160">G99</f>
        <v>19323</v>
      </c>
      <c r="H160" s="195">
        <f t="shared" si="43"/>
        <v>0</v>
      </c>
      <c r="I160" s="195">
        <f t="shared" si="43"/>
        <v>19273</v>
      </c>
      <c r="J160" s="195">
        <f t="shared" si="43"/>
        <v>25266</v>
      </c>
      <c r="K160" s="195"/>
      <c r="L160" s="195">
        <f>L99</f>
        <v>13023</v>
      </c>
      <c r="M160" s="195">
        <f>M99</f>
        <v>26210</v>
      </c>
      <c r="N160" s="165">
        <f>M160/I160*100</f>
        <v>135.99335858454833</v>
      </c>
      <c r="O160" s="165">
        <f>M160/J160*100</f>
        <v>103.73624633895353</v>
      </c>
      <c r="P160" s="195">
        <f t="shared" si="43"/>
        <v>6126</v>
      </c>
      <c r="Q160" s="195">
        <f t="shared" si="43"/>
        <v>13023</v>
      </c>
      <c r="R160" s="195">
        <f t="shared" si="43"/>
        <v>19837</v>
      </c>
      <c r="S160" s="195">
        <f t="shared" si="43"/>
        <v>26210</v>
      </c>
      <c r="T160" s="205">
        <v>25266</v>
      </c>
      <c r="U160" s="205">
        <f t="shared" si="37"/>
        <v>6552.5</v>
      </c>
    </row>
    <row r="161" spans="1:21" ht="17.25" customHeight="1">
      <c r="A161" s="300"/>
      <c r="B161" s="197"/>
      <c r="C161" s="289" t="s">
        <v>30</v>
      </c>
      <c r="D161" s="530"/>
      <c r="E161" s="531"/>
      <c r="F161" s="176">
        <v>148</v>
      </c>
      <c r="G161" s="195"/>
      <c r="H161" s="195"/>
      <c r="I161" s="195"/>
      <c r="J161" s="195"/>
      <c r="K161" s="195"/>
      <c r="L161" s="195"/>
      <c r="M161" s="195"/>
      <c r="N161" s="165"/>
      <c r="O161" s="165"/>
      <c r="P161" s="195"/>
      <c r="Q161" s="195"/>
      <c r="R161" s="195"/>
      <c r="S161" s="195"/>
      <c r="U161" s="205">
        <f t="shared" si="37"/>
        <v>0</v>
      </c>
    </row>
    <row r="162" spans="1:21" ht="17.25" customHeight="1">
      <c r="A162" s="300"/>
      <c r="B162" s="197"/>
      <c r="C162" s="289" t="s">
        <v>31</v>
      </c>
      <c r="D162" s="530"/>
      <c r="E162" s="531"/>
      <c r="F162" s="176">
        <v>149</v>
      </c>
      <c r="G162" s="195"/>
      <c r="H162" s="195"/>
      <c r="I162" s="195"/>
      <c r="J162" s="195"/>
      <c r="K162" s="195"/>
      <c r="L162" s="195"/>
      <c r="M162" s="195"/>
      <c r="N162" s="165"/>
      <c r="O162" s="165"/>
      <c r="P162" s="195"/>
      <c r="Q162" s="195"/>
      <c r="R162" s="195"/>
      <c r="S162" s="195"/>
      <c r="U162" s="205">
        <f t="shared" si="37"/>
        <v>0</v>
      </c>
    </row>
    <row r="163" spans="1:21" ht="17.25" customHeight="1">
      <c r="A163" s="300"/>
      <c r="B163" s="197"/>
      <c r="C163" s="289" t="s">
        <v>33</v>
      </c>
      <c r="D163" s="530"/>
      <c r="E163" s="531"/>
      <c r="F163" s="176">
        <v>150</v>
      </c>
      <c r="G163" s="195"/>
      <c r="H163" s="195"/>
      <c r="I163" s="195"/>
      <c r="J163" s="195"/>
      <c r="K163" s="195"/>
      <c r="L163" s="195"/>
      <c r="M163" s="195"/>
      <c r="N163" s="165"/>
      <c r="O163" s="165"/>
      <c r="P163" s="195"/>
      <c r="Q163" s="195"/>
      <c r="R163" s="195"/>
      <c r="S163" s="195"/>
      <c r="U163" s="205">
        <f t="shared" si="37"/>
        <v>0</v>
      </c>
    </row>
    <row r="164" spans="1:21" ht="13.5" customHeight="1">
      <c r="A164" s="300"/>
      <c r="B164" s="197">
        <v>3</v>
      </c>
      <c r="C164" s="289"/>
      <c r="D164" s="524" t="s">
        <v>293</v>
      </c>
      <c r="E164" s="525"/>
      <c r="F164" s="176">
        <v>151</v>
      </c>
      <c r="G164" s="195">
        <f aca="true" t="shared" si="44" ref="G164:S164">G100</f>
        <v>16846</v>
      </c>
      <c r="H164" s="195">
        <f t="shared" si="44"/>
        <v>0</v>
      </c>
      <c r="I164" s="195">
        <f t="shared" si="44"/>
        <v>16801</v>
      </c>
      <c r="J164" s="195">
        <f t="shared" si="44"/>
        <v>22500</v>
      </c>
      <c r="K164" s="195"/>
      <c r="L164" s="195">
        <f>L100</f>
        <v>11215</v>
      </c>
      <c r="M164" s="195">
        <f>M100</f>
        <v>22609</v>
      </c>
      <c r="N164" s="165">
        <f>M164/I164*100</f>
        <v>134.56937087078148</v>
      </c>
      <c r="O164" s="165">
        <f>M164/J164*100</f>
        <v>100.48444444444445</v>
      </c>
      <c r="P164" s="195">
        <f t="shared" si="44"/>
        <v>5465</v>
      </c>
      <c r="Q164" s="195">
        <f t="shared" si="44"/>
        <v>11215</v>
      </c>
      <c r="R164" s="195">
        <f t="shared" si="44"/>
        <v>16977</v>
      </c>
      <c r="S164" s="195">
        <f t="shared" si="44"/>
        <v>22609</v>
      </c>
      <c r="T164" s="205">
        <v>22500</v>
      </c>
      <c r="U164" s="205">
        <f t="shared" si="37"/>
        <v>5652.25</v>
      </c>
    </row>
    <row r="165" spans="1:21" ht="12.75" customHeight="1">
      <c r="A165" s="532"/>
      <c r="B165" s="287">
        <v>4</v>
      </c>
      <c r="C165" s="291"/>
      <c r="D165" s="524" t="s">
        <v>108</v>
      </c>
      <c r="E165" s="525"/>
      <c r="F165" s="176">
        <v>152</v>
      </c>
      <c r="G165" s="162">
        <v>661</v>
      </c>
      <c r="H165" s="162">
        <v>0</v>
      </c>
      <c r="I165" s="162">
        <v>659</v>
      </c>
      <c r="J165" s="162">
        <v>670</v>
      </c>
      <c r="K165" s="162"/>
      <c r="L165" s="162" t="s">
        <v>354</v>
      </c>
      <c r="M165" s="162">
        <v>670</v>
      </c>
      <c r="N165" s="165">
        <f>M165/I165*100</f>
        <v>101.66919575113809</v>
      </c>
      <c r="O165" s="165">
        <f>M165/J165*100</f>
        <v>100</v>
      </c>
      <c r="P165" s="162" t="s">
        <v>354</v>
      </c>
      <c r="Q165" s="162" t="s">
        <v>354</v>
      </c>
      <c r="R165" s="162" t="s">
        <v>354</v>
      </c>
      <c r="S165" s="162">
        <v>670</v>
      </c>
      <c r="T165" s="205">
        <v>670</v>
      </c>
      <c r="U165" s="205">
        <f t="shared" si="37"/>
        <v>167.5</v>
      </c>
    </row>
    <row r="166" spans="1:21" ht="12.75" customHeight="1">
      <c r="A166" s="532"/>
      <c r="B166" s="287">
        <v>5</v>
      </c>
      <c r="C166" s="291"/>
      <c r="D166" s="524" t="s">
        <v>134</v>
      </c>
      <c r="E166" s="525"/>
      <c r="F166" s="176">
        <v>153</v>
      </c>
      <c r="G166" s="162">
        <v>692</v>
      </c>
      <c r="H166" s="162">
        <v>0</v>
      </c>
      <c r="I166" s="162">
        <v>692</v>
      </c>
      <c r="J166" s="162">
        <v>700</v>
      </c>
      <c r="K166" s="162"/>
      <c r="L166" s="162" t="s">
        <v>354</v>
      </c>
      <c r="M166" s="162">
        <v>700</v>
      </c>
      <c r="N166" s="165">
        <f>M166/I166*100</f>
        <v>101.15606936416187</v>
      </c>
      <c r="O166" s="165">
        <f>M166/J166*100</f>
        <v>100</v>
      </c>
      <c r="P166" s="162" t="s">
        <v>354</v>
      </c>
      <c r="Q166" s="162" t="s">
        <v>354</v>
      </c>
      <c r="R166" s="162" t="s">
        <v>354</v>
      </c>
      <c r="S166" s="162">
        <v>700</v>
      </c>
      <c r="T166" s="205">
        <v>700</v>
      </c>
      <c r="U166" s="205">
        <f t="shared" si="37"/>
        <v>175</v>
      </c>
    </row>
    <row r="167" spans="1:21" ht="54" customHeight="1">
      <c r="A167" s="532"/>
      <c r="B167" s="287">
        <v>6</v>
      </c>
      <c r="C167" s="291" t="s">
        <v>30</v>
      </c>
      <c r="D167" s="533" t="s">
        <v>390</v>
      </c>
      <c r="E167" s="534"/>
      <c r="F167" s="254">
        <v>154</v>
      </c>
      <c r="G167" s="162">
        <f>(G160-G105-G1110)/G166/12*1000</f>
        <v>2278.7813102119458</v>
      </c>
      <c r="H167" s="162">
        <v>0</v>
      </c>
      <c r="I167" s="162">
        <f>(I160-I105-I1110)/I166/12*1000</f>
        <v>2271.917148362235</v>
      </c>
      <c r="J167" s="165">
        <f>(J160-J105-J1110)/J166/12*1000</f>
        <v>2984.047619047619</v>
      </c>
      <c r="K167" s="162"/>
      <c r="L167" s="162" t="s">
        <v>354</v>
      </c>
      <c r="M167" s="165">
        <f>(M160-M105-M1110)/M166/12*1000</f>
        <v>3065.714285714286</v>
      </c>
      <c r="N167" s="165">
        <f>M167/I167*100</f>
        <v>134.93952840332574</v>
      </c>
      <c r="O167" s="165">
        <f>M167/J167*100</f>
        <v>102.73677491422646</v>
      </c>
      <c r="P167" s="162" t="s">
        <v>354</v>
      </c>
      <c r="Q167" s="162" t="s">
        <v>354</v>
      </c>
      <c r="R167" s="162" t="s">
        <v>354</v>
      </c>
      <c r="S167" s="165">
        <f>(S160-S105-S1110)/S166/12*1000</f>
        <v>3065.714285714286</v>
      </c>
      <c r="T167" s="205">
        <v>2984.047619047619</v>
      </c>
      <c r="U167" s="205">
        <f t="shared" si="37"/>
        <v>766.4285714285714</v>
      </c>
    </row>
    <row r="168" spans="1:21" ht="36.75" customHeight="1">
      <c r="A168" s="532"/>
      <c r="B168" s="287"/>
      <c r="C168" s="291" t="s">
        <v>294</v>
      </c>
      <c r="D168" s="535" t="s">
        <v>382</v>
      </c>
      <c r="E168" s="536"/>
      <c r="F168" s="254">
        <v>155</v>
      </c>
      <c r="G168" s="162"/>
      <c r="H168" s="162"/>
      <c r="I168" s="165"/>
      <c r="J168" s="162"/>
      <c r="K168" s="165"/>
      <c r="L168" s="162" t="s">
        <v>354</v>
      </c>
      <c r="M168" s="162"/>
      <c r="N168" s="165"/>
      <c r="O168" s="165"/>
      <c r="P168" s="162" t="s">
        <v>354</v>
      </c>
      <c r="Q168" s="162" t="s">
        <v>354</v>
      </c>
      <c r="R168" s="162" t="s">
        <v>354</v>
      </c>
      <c r="S168" s="162"/>
      <c r="U168" s="205">
        <f t="shared" si="37"/>
        <v>0</v>
      </c>
    </row>
    <row r="169" spans="1:21" ht="29.25" customHeight="1" thickBot="1">
      <c r="A169" s="532"/>
      <c r="B169" s="287">
        <v>7</v>
      </c>
      <c r="C169" s="291" t="s">
        <v>30</v>
      </c>
      <c r="D169" s="537" t="s">
        <v>327</v>
      </c>
      <c r="E169" s="538"/>
      <c r="F169" s="176">
        <v>156</v>
      </c>
      <c r="G169" s="165">
        <f>G14/G166</f>
        <v>64.49132947976878</v>
      </c>
      <c r="H169" s="165"/>
      <c r="I169" s="165">
        <f>I14/I166</f>
        <v>65.73988439306359</v>
      </c>
      <c r="J169" s="165">
        <f>J14/J166</f>
        <v>63.957142857142856</v>
      </c>
      <c r="K169" s="165"/>
      <c r="L169" s="165" t="s">
        <v>354</v>
      </c>
      <c r="M169" s="165">
        <f>M14/M166</f>
        <v>69.00428571428571</v>
      </c>
      <c r="N169" s="165">
        <f>M169/I169*100</f>
        <v>104.96563288992726</v>
      </c>
      <c r="O169" s="165">
        <f>M169/J169*100</f>
        <v>107.89144516417244</v>
      </c>
      <c r="P169" s="165" t="s">
        <v>354</v>
      </c>
      <c r="Q169" s="165" t="s">
        <v>354</v>
      </c>
      <c r="R169" s="165" t="s">
        <v>354</v>
      </c>
      <c r="S169" s="165">
        <f>S14/S166</f>
        <v>69.00428571428571</v>
      </c>
      <c r="T169" s="205">
        <v>63.957142857142856</v>
      </c>
      <c r="U169" s="205">
        <f t="shared" si="37"/>
        <v>17.25107142857143</v>
      </c>
    </row>
    <row r="170" spans="1:21" ht="39.75" customHeight="1" thickBot="1">
      <c r="A170" s="532"/>
      <c r="B170" s="287"/>
      <c r="C170" s="291" t="s">
        <v>31</v>
      </c>
      <c r="D170" s="520" t="s">
        <v>383</v>
      </c>
      <c r="E170" s="521"/>
      <c r="F170" s="176">
        <v>157</v>
      </c>
      <c r="G170" s="162"/>
      <c r="H170" s="162"/>
      <c r="I170" s="165"/>
      <c r="J170" s="165"/>
      <c r="K170" s="165"/>
      <c r="L170" s="165" t="s">
        <v>354</v>
      </c>
      <c r="M170" s="165"/>
      <c r="N170" s="165"/>
      <c r="O170" s="165"/>
      <c r="P170" s="165" t="s">
        <v>354</v>
      </c>
      <c r="Q170" s="165" t="s">
        <v>354</v>
      </c>
      <c r="R170" s="165" t="s">
        <v>354</v>
      </c>
      <c r="S170" s="165"/>
      <c r="U170" s="205">
        <f t="shared" si="37"/>
        <v>0</v>
      </c>
    </row>
    <row r="171" spans="1:21" ht="38.25" customHeight="1">
      <c r="A171" s="532"/>
      <c r="B171" s="287"/>
      <c r="C171" s="291" t="s">
        <v>33</v>
      </c>
      <c r="D171" s="522" t="s">
        <v>328</v>
      </c>
      <c r="E171" s="523"/>
      <c r="F171" s="176">
        <v>158</v>
      </c>
      <c r="G171" s="165"/>
      <c r="H171" s="165"/>
      <c r="I171" s="165"/>
      <c r="J171" s="177"/>
      <c r="K171" s="165"/>
      <c r="L171" s="165" t="s">
        <v>354</v>
      </c>
      <c r="M171" s="177"/>
      <c r="N171" s="165"/>
      <c r="O171" s="165"/>
      <c r="P171" s="165" t="s">
        <v>354</v>
      </c>
      <c r="Q171" s="165" t="s">
        <v>354</v>
      </c>
      <c r="R171" s="165" t="s">
        <v>354</v>
      </c>
      <c r="S171" s="177"/>
      <c r="U171" s="205">
        <f t="shared" si="37"/>
        <v>0</v>
      </c>
    </row>
    <row r="172" spans="1:21" ht="27" customHeight="1">
      <c r="A172" s="532"/>
      <c r="B172" s="287"/>
      <c r="C172" s="291" t="s">
        <v>136</v>
      </c>
      <c r="D172" s="524" t="s">
        <v>329</v>
      </c>
      <c r="E172" s="525"/>
      <c r="F172" s="176">
        <v>159</v>
      </c>
      <c r="G172" s="165"/>
      <c r="H172" s="165"/>
      <c r="I172" s="165"/>
      <c r="J172" s="177"/>
      <c r="K172" s="165"/>
      <c r="L172" s="165" t="s">
        <v>354</v>
      </c>
      <c r="M172" s="177"/>
      <c r="N172" s="165"/>
      <c r="O172" s="165"/>
      <c r="P172" s="165" t="s">
        <v>354</v>
      </c>
      <c r="Q172" s="165" t="s">
        <v>354</v>
      </c>
      <c r="R172" s="165" t="s">
        <v>354</v>
      </c>
      <c r="S172" s="177"/>
      <c r="U172" s="205">
        <f t="shared" si="37"/>
        <v>0</v>
      </c>
    </row>
    <row r="173" spans="1:21" ht="15" customHeight="1">
      <c r="A173" s="532"/>
      <c r="B173" s="287"/>
      <c r="C173" s="291"/>
      <c r="D173" s="285"/>
      <c r="E173" s="285" t="s">
        <v>296</v>
      </c>
      <c r="F173" s="176">
        <v>160</v>
      </c>
      <c r="G173" s="165"/>
      <c r="H173" s="165"/>
      <c r="I173" s="165"/>
      <c r="J173" s="177"/>
      <c r="K173" s="165"/>
      <c r="L173" s="165" t="s">
        <v>354</v>
      </c>
      <c r="M173" s="177"/>
      <c r="N173" s="165"/>
      <c r="O173" s="165"/>
      <c r="P173" s="165" t="s">
        <v>354</v>
      </c>
      <c r="Q173" s="165" t="s">
        <v>354</v>
      </c>
      <c r="R173" s="165" t="s">
        <v>354</v>
      </c>
      <c r="S173" s="177"/>
      <c r="U173" s="205">
        <f aca="true" t="shared" si="45" ref="U173:U186">S173/4</f>
        <v>0</v>
      </c>
    </row>
    <row r="174" spans="1:21" ht="15" customHeight="1">
      <c r="A174" s="532"/>
      <c r="B174" s="287"/>
      <c r="C174" s="291"/>
      <c r="D174" s="285"/>
      <c r="E174" s="285" t="s">
        <v>312</v>
      </c>
      <c r="F174" s="176">
        <v>161</v>
      </c>
      <c r="G174" s="165"/>
      <c r="H174" s="165"/>
      <c r="I174" s="165"/>
      <c r="J174" s="177"/>
      <c r="K174" s="165"/>
      <c r="L174" s="165" t="s">
        <v>354</v>
      </c>
      <c r="M174" s="177"/>
      <c r="N174" s="165"/>
      <c r="O174" s="165"/>
      <c r="P174" s="165" t="s">
        <v>354</v>
      </c>
      <c r="Q174" s="165" t="s">
        <v>354</v>
      </c>
      <c r="R174" s="165" t="s">
        <v>354</v>
      </c>
      <c r="S174" s="177"/>
      <c r="U174" s="205">
        <f t="shared" si="45"/>
        <v>0</v>
      </c>
    </row>
    <row r="175" spans="1:21" ht="15" customHeight="1">
      <c r="A175" s="532"/>
      <c r="B175" s="287"/>
      <c r="C175" s="291"/>
      <c r="D175" s="285"/>
      <c r="E175" s="285" t="s">
        <v>330</v>
      </c>
      <c r="F175" s="176">
        <v>162</v>
      </c>
      <c r="G175" s="165"/>
      <c r="H175" s="165"/>
      <c r="I175" s="165"/>
      <c r="J175" s="177"/>
      <c r="K175" s="165"/>
      <c r="L175" s="165" t="s">
        <v>354</v>
      </c>
      <c r="M175" s="177"/>
      <c r="N175" s="165"/>
      <c r="O175" s="165"/>
      <c r="P175" s="165" t="s">
        <v>354</v>
      </c>
      <c r="Q175" s="165" t="s">
        <v>354</v>
      </c>
      <c r="R175" s="165" t="s">
        <v>354</v>
      </c>
      <c r="S175" s="177"/>
      <c r="U175" s="205">
        <f t="shared" si="45"/>
        <v>0</v>
      </c>
    </row>
    <row r="176" spans="1:21" ht="26.25" customHeight="1">
      <c r="A176" s="532"/>
      <c r="B176" s="287"/>
      <c r="C176" s="291"/>
      <c r="D176" s="285"/>
      <c r="E176" s="285" t="s">
        <v>384</v>
      </c>
      <c r="F176" s="176">
        <v>163</v>
      </c>
      <c r="G176" s="165"/>
      <c r="H176" s="165"/>
      <c r="I176" s="165"/>
      <c r="J176" s="165"/>
      <c r="K176" s="165"/>
      <c r="L176" s="165" t="s">
        <v>354</v>
      </c>
      <c r="M176" s="165"/>
      <c r="N176" s="165"/>
      <c r="O176" s="165"/>
      <c r="P176" s="165" t="s">
        <v>354</v>
      </c>
      <c r="Q176" s="165" t="s">
        <v>354</v>
      </c>
      <c r="R176" s="165" t="s">
        <v>354</v>
      </c>
      <c r="S176" s="165"/>
      <c r="U176" s="205">
        <f t="shared" si="45"/>
        <v>0</v>
      </c>
    </row>
    <row r="177" spans="1:21" ht="15.75" customHeight="1">
      <c r="A177" s="198"/>
      <c r="B177" s="199">
        <v>8</v>
      </c>
      <c r="C177" s="200"/>
      <c r="D177" s="526" t="s">
        <v>259</v>
      </c>
      <c r="E177" s="527"/>
      <c r="F177" s="176">
        <v>164</v>
      </c>
      <c r="G177" s="162">
        <v>0</v>
      </c>
      <c r="H177" s="162"/>
      <c r="I177" s="162">
        <v>0</v>
      </c>
      <c r="J177" s="178">
        <v>0</v>
      </c>
      <c r="K177" s="162"/>
      <c r="L177" s="162">
        <v>0</v>
      </c>
      <c r="M177" s="162">
        <v>0</v>
      </c>
      <c r="N177" s="165"/>
      <c r="O177" s="165"/>
      <c r="P177" s="162">
        <v>0</v>
      </c>
      <c r="Q177" s="162">
        <v>0</v>
      </c>
      <c r="R177" s="162">
        <v>0</v>
      </c>
      <c r="S177" s="162">
        <v>0</v>
      </c>
      <c r="U177" s="205">
        <f t="shared" si="45"/>
        <v>0</v>
      </c>
    </row>
    <row r="178" spans="1:21" ht="15" customHeight="1">
      <c r="A178" s="201"/>
      <c r="B178" s="202">
        <v>9</v>
      </c>
      <c r="C178" s="304"/>
      <c r="D178" s="526" t="s">
        <v>304</v>
      </c>
      <c r="E178" s="527"/>
      <c r="F178" s="176">
        <v>165</v>
      </c>
      <c r="G178" s="162">
        <f>G179+G180+G181+G182+G183</f>
        <v>2877</v>
      </c>
      <c r="H178" s="162">
        <v>0</v>
      </c>
      <c r="I178" s="162">
        <v>3372</v>
      </c>
      <c r="J178" s="178">
        <v>2700</v>
      </c>
      <c r="K178" s="162"/>
      <c r="L178" s="178"/>
      <c r="M178" s="178">
        <v>3100</v>
      </c>
      <c r="N178" s="165">
        <f>M178/I178*100</f>
        <v>91.93357058125741</v>
      </c>
      <c r="O178" s="165">
        <f>M178/J178*100</f>
        <v>114.81481481481481</v>
      </c>
      <c r="P178" s="162"/>
      <c r="Q178" s="178"/>
      <c r="R178" s="178"/>
      <c r="S178" s="178">
        <v>3100</v>
      </c>
      <c r="T178" s="205">
        <v>2700</v>
      </c>
      <c r="U178" s="205">
        <f t="shared" si="45"/>
        <v>775</v>
      </c>
    </row>
    <row r="179" spans="1:21" ht="25.5" customHeight="1">
      <c r="A179" s="203"/>
      <c r="B179" s="202"/>
      <c r="C179" s="304"/>
      <c r="D179" s="297"/>
      <c r="E179" s="290" t="s">
        <v>306</v>
      </c>
      <c r="F179" s="176">
        <v>166</v>
      </c>
      <c r="G179" s="162">
        <v>0</v>
      </c>
      <c r="H179" s="178"/>
      <c r="I179" s="162">
        <v>10</v>
      </c>
      <c r="J179" s="178">
        <v>0</v>
      </c>
      <c r="K179" s="162"/>
      <c r="L179" s="178"/>
      <c r="M179" s="178">
        <v>0</v>
      </c>
      <c r="N179" s="165">
        <f>M179/I179*100</f>
        <v>0</v>
      </c>
      <c r="O179" s="165"/>
      <c r="P179" s="178"/>
      <c r="Q179" s="178"/>
      <c r="R179" s="178"/>
      <c r="S179" s="178">
        <v>0</v>
      </c>
      <c r="U179" s="205">
        <f t="shared" si="45"/>
        <v>0</v>
      </c>
    </row>
    <row r="180" spans="1:21" ht="15" customHeight="1">
      <c r="A180" s="201"/>
      <c r="B180" s="202"/>
      <c r="C180" s="304"/>
      <c r="D180" s="297"/>
      <c r="E180" s="290" t="s">
        <v>307</v>
      </c>
      <c r="F180" s="176">
        <v>167</v>
      </c>
      <c r="G180" s="162">
        <v>445</v>
      </c>
      <c r="H180" s="178">
        <v>0</v>
      </c>
      <c r="I180" s="162">
        <v>581</v>
      </c>
      <c r="J180" s="178">
        <v>300</v>
      </c>
      <c r="K180" s="162"/>
      <c r="L180" s="178"/>
      <c r="M180" s="178">
        <v>400</v>
      </c>
      <c r="N180" s="165">
        <f>M180/I180*100</f>
        <v>68.84681583476764</v>
      </c>
      <c r="O180" s="165">
        <f>M180/J180*100</f>
        <v>133.33333333333331</v>
      </c>
      <c r="P180" s="178"/>
      <c r="Q180" s="178"/>
      <c r="R180" s="178"/>
      <c r="S180" s="178">
        <v>400</v>
      </c>
      <c r="T180" s="205">
        <v>300</v>
      </c>
      <c r="U180" s="205">
        <f t="shared" si="45"/>
        <v>100</v>
      </c>
    </row>
    <row r="181" spans="1:21" ht="15" customHeight="1">
      <c r="A181" s="201"/>
      <c r="B181" s="202"/>
      <c r="C181" s="304"/>
      <c r="D181" s="297"/>
      <c r="E181" s="297" t="s">
        <v>309</v>
      </c>
      <c r="F181" s="176">
        <v>168</v>
      </c>
      <c r="G181" s="162"/>
      <c r="H181" s="178"/>
      <c r="I181" s="162">
        <v>0</v>
      </c>
      <c r="J181" s="178"/>
      <c r="K181" s="162"/>
      <c r="L181" s="178"/>
      <c r="M181" s="178"/>
      <c r="N181" s="165"/>
      <c r="O181" s="165"/>
      <c r="P181" s="178"/>
      <c r="Q181" s="178"/>
      <c r="R181" s="178"/>
      <c r="S181" s="178"/>
      <c r="U181" s="205">
        <f t="shared" si="45"/>
        <v>0</v>
      </c>
    </row>
    <row r="182" spans="1:21" ht="15" customHeight="1">
      <c r="A182" s="201"/>
      <c r="B182" s="202"/>
      <c r="C182" s="304"/>
      <c r="D182" s="297"/>
      <c r="E182" s="297" t="s">
        <v>310</v>
      </c>
      <c r="F182" s="176">
        <v>169</v>
      </c>
      <c r="G182" s="162"/>
      <c r="H182" s="178"/>
      <c r="I182" s="162">
        <v>0</v>
      </c>
      <c r="J182" s="178"/>
      <c r="K182" s="162"/>
      <c r="L182" s="178"/>
      <c r="M182" s="178"/>
      <c r="N182" s="165"/>
      <c r="O182" s="165"/>
      <c r="P182" s="178"/>
      <c r="Q182" s="178"/>
      <c r="R182" s="178"/>
      <c r="S182" s="178"/>
      <c r="U182" s="205">
        <f t="shared" si="45"/>
        <v>0</v>
      </c>
    </row>
    <row r="183" spans="1:21" ht="15" customHeight="1">
      <c r="A183" s="204"/>
      <c r="B183" s="202"/>
      <c r="C183" s="304"/>
      <c r="D183" s="297"/>
      <c r="E183" s="297" t="s">
        <v>314</v>
      </c>
      <c r="F183" s="176">
        <v>170</v>
      </c>
      <c r="G183" s="162">
        <v>2432</v>
      </c>
      <c r="H183" s="178">
        <v>0</v>
      </c>
      <c r="I183" s="162">
        <v>2781</v>
      </c>
      <c r="J183" s="178">
        <v>2400</v>
      </c>
      <c r="K183" s="162"/>
      <c r="L183" s="178"/>
      <c r="M183" s="178">
        <v>2700</v>
      </c>
      <c r="N183" s="165">
        <f>M183/I183*100</f>
        <v>97.0873786407767</v>
      </c>
      <c r="O183" s="165">
        <f>M183/J183*100</f>
        <v>112.5</v>
      </c>
      <c r="P183" s="178"/>
      <c r="Q183" s="178"/>
      <c r="R183" s="178"/>
      <c r="S183" s="178">
        <v>2700</v>
      </c>
      <c r="T183" s="205">
        <v>2400</v>
      </c>
      <c r="U183" s="205">
        <f t="shared" si="45"/>
        <v>675</v>
      </c>
    </row>
    <row r="184" spans="1:21" ht="25.5" customHeight="1">
      <c r="A184" s="304"/>
      <c r="B184" s="304">
        <v>10</v>
      </c>
      <c r="C184" s="304"/>
      <c r="D184" s="528" t="s">
        <v>353</v>
      </c>
      <c r="E184" s="529"/>
      <c r="F184" s="229">
        <v>171</v>
      </c>
      <c r="G184" s="294">
        <v>0</v>
      </c>
      <c r="H184" s="294"/>
      <c r="I184" s="176">
        <v>0</v>
      </c>
      <c r="J184" s="311">
        <v>0</v>
      </c>
      <c r="K184" s="176"/>
      <c r="L184" s="311"/>
      <c r="M184" s="311">
        <v>0</v>
      </c>
      <c r="N184" s="165"/>
      <c r="O184" s="165"/>
      <c r="P184" s="294"/>
      <c r="Q184" s="294"/>
      <c r="R184" s="294"/>
      <c r="S184" s="294">
        <v>0</v>
      </c>
      <c r="U184" s="205">
        <f t="shared" si="45"/>
        <v>0</v>
      </c>
    </row>
    <row r="185" spans="4:21" ht="15" customHeight="1">
      <c r="D185" s="230"/>
      <c r="E185" s="230"/>
      <c r="U185" s="205">
        <f t="shared" si="45"/>
        <v>0</v>
      </c>
    </row>
    <row r="186" spans="4:21" ht="15" customHeight="1">
      <c r="D186" s="230"/>
      <c r="E186" s="230"/>
      <c r="U186" s="205">
        <f t="shared" si="45"/>
        <v>0</v>
      </c>
    </row>
    <row r="187" spans="5:19" ht="15">
      <c r="E187" s="514" t="s">
        <v>347</v>
      </c>
      <c r="F187" s="514"/>
      <c r="G187" s="298"/>
      <c r="H187" s="298"/>
      <c r="I187" s="515" t="s">
        <v>194</v>
      </c>
      <c r="J187" s="515"/>
      <c r="K187" s="515"/>
      <c r="L187" s="515"/>
      <c r="M187" s="515"/>
      <c r="N187" s="515"/>
      <c r="O187" s="515"/>
      <c r="P187" s="515"/>
      <c r="Q187" s="515"/>
      <c r="R187" s="515"/>
      <c r="S187" s="515"/>
    </row>
    <row r="188" spans="5:19" ht="15">
      <c r="E188" s="232" t="s">
        <v>356</v>
      </c>
      <c r="F188" s="303"/>
      <c r="G188" s="233"/>
      <c r="H188" s="233"/>
      <c r="I188" s="516" t="s">
        <v>111</v>
      </c>
      <c r="J188" s="516"/>
      <c r="K188" s="516"/>
      <c r="L188" s="516"/>
      <c r="M188" s="516"/>
      <c r="N188" s="516"/>
      <c r="O188" s="516"/>
      <c r="P188" s="516"/>
      <c r="Q188" s="516"/>
      <c r="R188" s="516"/>
      <c r="S188" s="516"/>
    </row>
    <row r="189" spans="5:19" ht="14.25">
      <c r="E189" s="234"/>
      <c r="F189" s="303"/>
      <c r="G189" s="233"/>
      <c r="H189" s="233"/>
      <c r="I189" s="517" t="s">
        <v>344</v>
      </c>
      <c r="J189" s="517"/>
      <c r="K189" s="517"/>
      <c r="L189" s="517"/>
      <c r="M189" s="517"/>
      <c r="N189" s="517"/>
      <c r="O189" s="517"/>
      <c r="P189" s="517"/>
      <c r="Q189" s="517"/>
      <c r="R189" s="517"/>
      <c r="S189" s="517"/>
    </row>
    <row r="190" spans="1:116" s="266" customFormat="1" ht="12.75">
      <c r="A190" s="518"/>
      <c r="B190" s="518"/>
      <c r="C190" s="519"/>
      <c r="D190" s="519"/>
      <c r="E190" s="519"/>
      <c r="F190" s="519"/>
      <c r="G190" s="519"/>
      <c r="H190" s="519"/>
      <c r="I190" s="519"/>
      <c r="J190" s="310"/>
      <c r="K190" s="310"/>
      <c r="L190" s="310"/>
      <c r="M190" s="310"/>
      <c r="N190" s="310"/>
      <c r="O190" s="310"/>
      <c r="P190" s="292"/>
      <c r="Q190" s="292"/>
      <c r="R190" s="292"/>
      <c r="S190" s="292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DI190" s="218"/>
      <c r="DJ190" s="218"/>
      <c r="DK190" s="218"/>
      <c r="DL190" s="218"/>
    </row>
    <row r="664" ht="3.75" customHeight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4.5" customHeight="1" hidden="1"/>
    <row r="677" ht="12.75" hidden="1"/>
    <row r="678" ht="12.75" hidden="1"/>
    <row r="679" ht="12.75" hidden="1"/>
    <row r="680" ht="12.75" hidden="1"/>
    <row r="681" ht="12.75" hidden="1"/>
    <row r="682" ht="12.75" hidden="1"/>
  </sheetData>
  <sheetProtection/>
  <mergeCells count="137">
    <mergeCell ref="J9:L9"/>
    <mergeCell ref="J10:K10"/>
    <mergeCell ref="L10:L11"/>
    <mergeCell ref="M9:M11"/>
    <mergeCell ref="P9:S10"/>
    <mergeCell ref="A6:S6"/>
    <mergeCell ref="A9:C11"/>
    <mergeCell ref="D9:E11"/>
    <mergeCell ref="F9:F11"/>
    <mergeCell ref="G9:I9"/>
    <mergeCell ref="G10:H10"/>
    <mergeCell ref="I10:I11"/>
    <mergeCell ref="B12:C12"/>
    <mergeCell ref="D12:E12"/>
    <mergeCell ref="D13:E13"/>
    <mergeCell ref="A14:A40"/>
    <mergeCell ref="D14:E14"/>
    <mergeCell ref="B15:B25"/>
    <mergeCell ref="D15:E15"/>
    <mergeCell ref="D20:E20"/>
    <mergeCell ref="D21:E21"/>
    <mergeCell ref="C22:C23"/>
    <mergeCell ref="D24:E24"/>
    <mergeCell ref="D25:E25"/>
    <mergeCell ref="D26:E26"/>
    <mergeCell ref="D34:E34"/>
    <mergeCell ref="B35:B39"/>
    <mergeCell ref="D35:E35"/>
    <mergeCell ref="D36:E36"/>
    <mergeCell ref="D37:E37"/>
    <mergeCell ref="D38:E38"/>
    <mergeCell ref="D39:E39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D50:E50"/>
    <mergeCell ref="D51:E51"/>
    <mergeCell ref="D52:E52"/>
    <mergeCell ref="D53:E53"/>
    <mergeCell ref="D54:E54"/>
    <mergeCell ref="D57:E57"/>
    <mergeCell ref="D58:E58"/>
    <mergeCell ref="D59:E59"/>
    <mergeCell ref="D60:E60"/>
    <mergeCell ref="D62:E62"/>
    <mergeCell ref="D69:E69"/>
    <mergeCell ref="D74:E74"/>
    <mergeCell ref="D75:E75"/>
    <mergeCell ref="D76:E76"/>
    <mergeCell ref="D77:E77"/>
    <mergeCell ref="D78:E78"/>
    <mergeCell ref="D79:E79"/>
    <mergeCell ref="D80:E80"/>
    <mergeCell ref="D81:E81"/>
    <mergeCell ref="D90:E90"/>
    <mergeCell ref="C91:E91"/>
    <mergeCell ref="D92:E92"/>
    <mergeCell ref="D93:E93"/>
    <mergeCell ref="D94:E94"/>
    <mergeCell ref="D95:E95"/>
    <mergeCell ref="D96:E96"/>
    <mergeCell ref="D97:E97"/>
    <mergeCell ref="C98:E98"/>
    <mergeCell ref="D99:E99"/>
    <mergeCell ref="D100:E100"/>
    <mergeCell ref="C101:C103"/>
    <mergeCell ref="D101:E101"/>
    <mergeCell ref="D102:E102"/>
    <mergeCell ref="D103:E103"/>
    <mergeCell ref="D104:E104"/>
    <mergeCell ref="D105:E105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C117:C123"/>
    <mergeCell ref="D117:E117"/>
    <mergeCell ref="D120:E120"/>
    <mergeCell ref="D123:E123"/>
    <mergeCell ref="D124:E124"/>
    <mergeCell ref="D125:E125"/>
    <mergeCell ref="C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43:E143"/>
    <mergeCell ref="B144:B150"/>
    <mergeCell ref="D144:E144"/>
    <mergeCell ref="D147:E147"/>
    <mergeCell ref="D150:E150"/>
    <mergeCell ref="D151:E151"/>
    <mergeCell ref="D152:E15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A165:A176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7:E177"/>
    <mergeCell ref="D178:E178"/>
    <mergeCell ref="D184:E184"/>
    <mergeCell ref="E187:F187"/>
    <mergeCell ref="I187:S187"/>
    <mergeCell ref="I188:S188"/>
    <mergeCell ref="I189:S189"/>
    <mergeCell ref="A190:B190"/>
    <mergeCell ref="C190:I19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X190"/>
  <sheetViews>
    <sheetView zoomScaleSheetLayoutView="96" zoomScalePageLayoutView="0" workbookViewId="0" topLeftCell="A1">
      <selection activeCell="V159" sqref="V159"/>
    </sheetView>
  </sheetViews>
  <sheetFormatPr defaultColWidth="9.140625" defaultRowHeight="12.75"/>
  <cols>
    <col min="1" max="1" width="4.7109375" style="186" customWidth="1"/>
    <col min="2" max="2" width="3.421875" style="186" customWidth="1"/>
    <col min="3" max="3" width="3.7109375" style="186" customWidth="1"/>
    <col min="4" max="4" width="4.57421875" style="186" customWidth="1"/>
    <col min="5" max="5" width="31.00390625" style="235" customWidth="1"/>
    <col min="6" max="6" width="5.00390625" style="231" customWidth="1"/>
    <col min="7" max="7" width="10.28125" style="205" customWidth="1"/>
    <col min="8" max="8" width="6.140625" style="205" customWidth="1"/>
    <col min="9" max="9" width="9.00390625" style="205" customWidth="1"/>
    <col min="10" max="10" width="10.421875" style="453" customWidth="1"/>
    <col min="11" max="11" width="6.00390625" style="205" customWidth="1"/>
    <col min="12" max="12" width="8.28125" style="205" customWidth="1"/>
    <col min="13" max="13" width="10.421875" style="205" customWidth="1"/>
    <col min="14" max="14" width="8.7109375" style="205" customWidth="1"/>
    <col min="15" max="15" width="9.8515625" style="205" customWidth="1"/>
    <col min="16" max="16" width="7.57421875" style="205" customWidth="1"/>
    <col min="17" max="17" width="8.57421875" style="205" customWidth="1"/>
    <col min="18" max="18" width="8.28125" style="205" customWidth="1"/>
    <col min="19" max="19" width="10.421875" style="205" customWidth="1"/>
    <col min="20" max="16384" width="9.140625" style="205" customWidth="1"/>
  </cols>
  <sheetData>
    <row r="1" spans="1:101" s="266" customFormat="1" ht="15.75">
      <c r="A1" s="212" t="s">
        <v>247</v>
      </c>
      <c r="B1" s="213"/>
      <c r="C1" s="214"/>
      <c r="D1" s="213"/>
      <c r="E1" s="215"/>
      <c r="F1" s="216"/>
      <c r="G1" s="217"/>
      <c r="H1" s="217"/>
      <c r="J1" s="305"/>
      <c r="L1" s="218"/>
      <c r="M1" s="218"/>
      <c r="N1" s="305"/>
      <c r="O1" s="305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</row>
    <row r="2" spans="1:101" s="266" customFormat="1" ht="18">
      <c r="A2" s="212" t="s">
        <v>332</v>
      </c>
      <c r="B2" s="213"/>
      <c r="C2" s="214"/>
      <c r="D2" s="213"/>
      <c r="E2" s="215"/>
      <c r="F2" s="216"/>
      <c r="G2" s="217"/>
      <c r="H2" s="217"/>
      <c r="I2" s="305"/>
      <c r="J2" s="398"/>
      <c r="K2" s="305"/>
      <c r="L2" s="218"/>
      <c r="M2" s="218"/>
      <c r="N2" s="399"/>
      <c r="O2" s="399"/>
      <c r="P2" s="223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</row>
    <row r="3" spans="1:101" s="266" customFormat="1" ht="15.75">
      <c r="A3" s="212" t="s">
        <v>335</v>
      </c>
      <c r="B3" s="213"/>
      <c r="C3" s="214"/>
      <c r="D3" s="213"/>
      <c r="E3" s="215"/>
      <c r="F3" s="216"/>
      <c r="G3" s="217"/>
      <c r="H3" s="217"/>
      <c r="I3" s="305"/>
      <c r="J3" s="398"/>
      <c r="K3" s="305"/>
      <c r="L3" s="218"/>
      <c r="M3" s="218"/>
      <c r="N3" s="398"/>
      <c r="O3" s="398"/>
      <c r="P3" s="400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</row>
    <row r="4" spans="1:101" s="266" customFormat="1" ht="15.75">
      <c r="A4" s="212" t="s">
        <v>336</v>
      </c>
      <c r="B4" s="213"/>
      <c r="C4" s="214"/>
      <c r="D4" s="213"/>
      <c r="E4" s="215"/>
      <c r="F4" s="216"/>
      <c r="G4" s="217"/>
      <c r="H4" s="217"/>
      <c r="I4" s="305"/>
      <c r="K4" s="305"/>
      <c r="L4" s="218"/>
      <c r="M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</row>
    <row r="5" spans="1:101" s="266" customFormat="1" ht="18">
      <c r="A5" s="214"/>
      <c r="B5" s="214"/>
      <c r="C5" s="214"/>
      <c r="D5" s="214"/>
      <c r="E5" s="220"/>
      <c r="F5" s="221"/>
      <c r="G5" s="222"/>
      <c r="H5" s="222"/>
      <c r="I5" s="306"/>
      <c r="K5" s="306"/>
      <c r="L5" s="223"/>
      <c r="M5" s="223"/>
      <c r="Q5" s="223"/>
      <c r="R5" s="223"/>
      <c r="S5" s="223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</row>
    <row r="6" spans="1:19" ht="33" customHeight="1">
      <c r="A6" s="592" t="s">
        <v>368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</row>
    <row r="7" spans="1:19" ht="15.75">
      <c r="A7" s="224"/>
      <c r="B7" s="224"/>
      <c r="C7" s="224"/>
      <c r="D7" s="224"/>
      <c r="E7" s="225"/>
      <c r="F7" s="226"/>
      <c r="G7" s="206"/>
      <c r="H7" s="206"/>
      <c r="I7" s="206"/>
      <c r="J7" s="451"/>
      <c r="K7" s="206"/>
      <c r="L7" s="206"/>
      <c r="M7" s="206"/>
      <c r="N7" s="206"/>
      <c r="O7" s="206"/>
      <c r="P7" s="206"/>
      <c r="Q7" s="206"/>
      <c r="R7" s="206"/>
      <c r="S7" s="206"/>
    </row>
    <row r="8" spans="1:19" ht="15">
      <c r="A8" s="227"/>
      <c r="B8" s="227"/>
      <c r="C8" s="227"/>
      <c r="D8" s="227"/>
      <c r="E8" s="228"/>
      <c r="F8" s="226"/>
      <c r="G8" s="207"/>
      <c r="H8" s="207"/>
      <c r="I8" s="207"/>
      <c r="J8" s="452"/>
      <c r="K8" s="207"/>
      <c r="L8" s="207"/>
      <c r="M8" s="207"/>
      <c r="N8" s="207"/>
      <c r="O8" s="207"/>
      <c r="P8" s="207"/>
      <c r="Q8" s="207"/>
      <c r="R8" s="207"/>
      <c r="S8" s="207"/>
    </row>
    <row r="9" spans="1:19" ht="36.75" customHeight="1">
      <c r="A9" s="593"/>
      <c r="B9" s="594"/>
      <c r="C9" s="595"/>
      <c r="D9" s="593" t="s">
        <v>51</v>
      </c>
      <c r="E9" s="595"/>
      <c r="F9" s="572" t="s">
        <v>65</v>
      </c>
      <c r="G9" s="580" t="s">
        <v>433</v>
      </c>
      <c r="H9" s="581"/>
      <c r="I9" s="582"/>
      <c r="J9" s="580" t="s">
        <v>434</v>
      </c>
      <c r="K9" s="581"/>
      <c r="L9" s="582"/>
      <c r="M9" s="572" t="s">
        <v>436</v>
      </c>
      <c r="N9" s="403" t="s">
        <v>9</v>
      </c>
      <c r="O9" s="312" t="s">
        <v>9</v>
      </c>
      <c r="P9" s="586" t="s">
        <v>420</v>
      </c>
      <c r="Q9" s="587"/>
      <c r="R9" s="587"/>
      <c r="S9" s="588"/>
    </row>
    <row r="10" spans="1:19" ht="30" customHeight="1">
      <c r="A10" s="596"/>
      <c r="B10" s="515"/>
      <c r="C10" s="597"/>
      <c r="D10" s="596"/>
      <c r="E10" s="597"/>
      <c r="F10" s="585"/>
      <c r="G10" s="570" t="s">
        <v>66</v>
      </c>
      <c r="H10" s="571"/>
      <c r="I10" s="572" t="s">
        <v>435</v>
      </c>
      <c r="J10" s="570" t="s">
        <v>66</v>
      </c>
      <c r="K10" s="571"/>
      <c r="L10" s="572" t="s">
        <v>460</v>
      </c>
      <c r="M10" s="585"/>
      <c r="N10" s="330"/>
      <c r="O10" s="330"/>
      <c r="P10" s="589"/>
      <c r="Q10" s="590"/>
      <c r="R10" s="590"/>
      <c r="S10" s="591"/>
    </row>
    <row r="11" spans="1:19" ht="74.25" customHeight="1">
      <c r="A11" s="598"/>
      <c r="B11" s="599"/>
      <c r="C11" s="600"/>
      <c r="D11" s="598"/>
      <c r="E11" s="600"/>
      <c r="F11" s="573"/>
      <c r="G11" s="312" t="s">
        <v>458</v>
      </c>
      <c r="H11" s="329" t="s">
        <v>316</v>
      </c>
      <c r="I11" s="573"/>
      <c r="J11" s="312" t="s">
        <v>459</v>
      </c>
      <c r="K11" s="329" t="s">
        <v>316</v>
      </c>
      <c r="L11" s="573"/>
      <c r="M11" s="573"/>
      <c r="N11" s="407" t="s">
        <v>422</v>
      </c>
      <c r="O11" s="407" t="s">
        <v>423</v>
      </c>
      <c r="P11" s="408" t="s">
        <v>2</v>
      </c>
      <c r="Q11" s="406" t="s">
        <v>3</v>
      </c>
      <c r="R11" s="444" t="s">
        <v>4</v>
      </c>
      <c r="S11" s="404" t="s">
        <v>424</v>
      </c>
    </row>
    <row r="12" spans="1:19" ht="13.5" customHeight="1">
      <c r="A12" s="304">
        <v>0</v>
      </c>
      <c r="B12" s="574">
        <v>1</v>
      </c>
      <c r="C12" s="575"/>
      <c r="D12" s="576">
        <v>2</v>
      </c>
      <c r="E12" s="577"/>
      <c r="F12" s="176">
        <v>3</v>
      </c>
      <c r="G12" s="176">
        <v>4</v>
      </c>
      <c r="H12" s="176" t="s">
        <v>317</v>
      </c>
      <c r="I12" s="176">
        <v>5</v>
      </c>
      <c r="J12" s="176">
        <v>8</v>
      </c>
      <c r="K12" s="176" t="s">
        <v>346</v>
      </c>
      <c r="L12" s="176"/>
      <c r="M12" s="176">
        <v>14</v>
      </c>
      <c r="N12" s="176">
        <v>9</v>
      </c>
      <c r="O12" s="176">
        <v>10</v>
      </c>
      <c r="P12" s="176">
        <v>11</v>
      </c>
      <c r="Q12" s="176">
        <v>12</v>
      </c>
      <c r="R12" s="176"/>
      <c r="S12" s="176">
        <v>14</v>
      </c>
    </row>
    <row r="13" spans="1:19" ht="16.5" customHeight="1">
      <c r="A13" s="331" t="s">
        <v>29</v>
      </c>
      <c r="B13" s="331"/>
      <c r="C13" s="331"/>
      <c r="D13" s="545" t="s">
        <v>267</v>
      </c>
      <c r="E13" s="546"/>
      <c r="F13" s="401">
        <v>1</v>
      </c>
      <c r="G13" s="307">
        <f aca="true" t="shared" si="0" ref="G13:S13">G14+G34+G40</f>
        <v>49244</v>
      </c>
      <c r="H13" s="307">
        <f t="shared" si="0"/>
        <v>0</v>
      </c>
      <c r="I13" s="307">
        <f t="shared" si="0"/>
        <v>50364</v>
      </c>
      <c r="J13" s="307">
        <f>J14+J34+J40</f>
        <v>61332</v>
      </c>
      <c r="K13" s="307"/>
      <c r="L13" s="307">
        <f>L14+L34+L40</f>
        <v>47737</v>
      </c>
      <c r="M13" s="307">
        <f>M14+M34+M40</f>
        <v>61674</v>
      </c>
      <c r="N13" s="388">
        <f>M13/I13*100</f>
        <v>122.45651655944722</v>
      </c>
      <c r="O13" s="388">
        <f>M13/J13*100</f>
        <v>100.55762081784387</v>
      </c>
      <c r="P13" s="307">
        <f t="shared" si="0"/>
        <v>16378</v>
      </c>
      <c r="Q13" s="307">
        <f t="shared" si="0"/>
        <v>32894</v>
      </c>
      <c r="R13" s="307">
        <f t="shared" si="0"/>
        <v>47737</v>
      </c>
      <c r="S13" s="307">
        <f t="shared" si="0"/>
        <v>61674</v>
      </c>
    </row>
    <row r="14" spans="1:19" ht="27" customHeight="1">
      <c r="A14" s="543"/>
      <c r="B14" s="312">
        <v>1</v>
      </c>
      <c r="C14" s="291"/>
      <c r="D14" s="524" t="s">
        <v>323</v>
      </c>
      <c r="E14" s="525"/>
      <c r="F14" s="176">
        <v>2</v>
      </c>
      <c r="G14" s="162">
        <f aca="true" t="shared" si="1" ref="G14:S14">G15+G20+G21+G24+G25+G26</f>
        <v>49229</v>
      </c>
      <c r="H14" s="162">
        <f t="shared" si="1"/>
        <v>0</v>
      </c>
      <c r="I14" s="162">
        <f t="shared" si="1"/>
        <v>50347</v>
      </c>
      <c r="J14" s="307">
        <f>J15+J20+J21+J24+J25+J26</f>
        <v>61330</v>
      </c>
      <c r="K14" s="162"/>
      <c r="L14" s="162">
        <f>L15+L20+L21+L24+L25+L26</f>
        <v>47716</v>
      </c>
      <c r="M14" s="465">
        <f>M15+M20+M21+M24+M25+M26</f>
        <v>61653</v>
      </c>
      <c r="N14" s="165">
        <f aca="true" t="shared" si="2" ref="N14:N77">M14/I14*100</f>
        <v>122.45615428923273</v>
      </c>
      <c r="O14" s="165">
        <f aca="true" t="shared" si="3" ref="O14:O77">M14/J14*100</f>
        <v>100.52665905755747</v>
      </c>
      <c r="P14" s="162">
        <f t="shared" si="1"/>
        <v>16377</v>
      </c>
      <c r="Q14" s="162">
        <f t="shared" si="1"/>
        <v>32893</v>
      </c>
      <c r="R14" s="162">
        <f t="shared" si="1"/>
        <v>47716</v>
      </c>
      <c r="S14" s="162">
        <f t="shared" si="1"/>
        <v>61653</v>
      </c>
    </row>
    <row r="15" spans="1:19" ht="26.25" customHeight="1">
      <c r="A15" s="532"/>
      <c r="B15" s="543"/>
      <c r="C15" s="291" t="s">
        <v>30</v>
      </c>
      <c r="D15" s="524" t="s">
        <v>212</v>
      </c>
      <c r="E15" s="525"/>
      <c r="F15" s="176">
        <v>3</v>
      </c>
      <c r="G15" s="162">
        <f aca="true" t="shared" si="4" ref="G15:S15">G16+G17+G18+G19</f>
        <v>49100</v>
      </c>
      <c r="H15" s="162">
        <f t="shared" si="4"/>
        <v>0</v>
      </c>
      <c r="I15" s="162">
        <f t="shared" si="4"/>
        <v>50193</v>
      </c>
      <c r="J15" s="307">
        <f>J16+J17+J18+J19</f>
        <v>61200</v>
      </c>
      <c r="K15" s="162"/>
      <c r="L15" s="162">
        <f>L16+L17+L18+L19</f>
        <v>47605</v>
      </c>
      <c r="M15" s="465">
        <f>M16+M17+M18+M19</f>
        <v>61488</v>
      </c>
      <c r="N15" s="165">
        <f t="shared" si="2"/>
        <v>122.50313788775327</v>
      </c>
      <c r="O15" s="165">
        <f t="shared" si="3"/>
        <v>100.47058823529412</v>
      </c>
      <c r="P15" s="162">
        <f t="shared" si="4"/>
        <v>16342</v>
      </c>
      <c r="Q15" s="162">
        <f t="shared" si="4"/>
        <v>32827</v>
      </c>
      <c r="R15" s="162">
        <f t="shared" si="4"/>
        <v>47605</v>
      </c>
      <c r="S15" s="162">
        <f t="shared" si="4"/>
        <v>61488</v>
      </c>
    </row>
    <row r="16" spans="1:19" ht="14.25" customHeight="1">
      <c r="A16" s="532"/>
      <c r="B16" s="532"/>
      <c r="C16" s="291"/>
      <c r="D16" s="285" t="s">
        <v>165</v>
      </c>
      <c r="E16" s="285" t="s">
        <v>73</v>
      </c>
      <c r="F16" s="176">
        <v>4</v>
      </c>
      <c r="G16" s="162"/>
      <c r="H16" s="162"/>
      <c r="I16" s="178"/>
      <c r="J16" s="423"/>
      <c r="K16" s="178"/>
      <c r="L16" s="178"/>
      <c r="M16" s="466"/>
      <c r="N16" s="165"/>
      <c r="O16" s="165"/>
      <c r="P16" s="178"/>
      <c r="Q16" s="178"/>
      <c r="R16" s="178"/>
      <c r="S16" s="178"/>
    </row>
    <row r="17" spans="1:19" ht="15.75" customHeight="1">
      <c r="A17" s="532"/>
      <c r="B17" s="532"/>
      <c r="C17" s="291"/>
      <c r="D17" s="285" t="s">
        <v>166</v>
      </c>
      <c r="E17" s="285" t="s">
        <v>74</v>
      </c>
      <c r="F17" s="176">
        <v>5</v>
      </c>
      <c r="G17" s="162">
        <v>49100</v>
      </c>
      <c r="H17" s="162">
        <v>0</v>
      </c>
      <c r="I17" s="162">
        <v>50193</v>
      </c>
      <c r="J17" s="307">
        <v>61200</v>
      </c>
      <c r="K17" s="162"/>
      <c r="L17" s="162">
        <v>47605</v>
      </c>
      <c r="M17" s="465">
        <v>61488</v>
      </c>
      <c r="N17" s="165">
        <f t="shared" si="2"/>
        <v>122.50313788775327</v>
      </c>
      <c r="O17" s="165">
        <f t="shared" si="3"/>
        <v>100.47058823529412</v>
      </c>
      <c r="P17" s="162">
        <v>16342</v>
      </c>
      <c r="Q17" s="162">
        <v>32827</v>
      </c>
      <c r="R17" s="162">
        <v>47605</v>
      </c>
      <c r="S17" s="162">
        <v>61488</v>
      </c>
    </row>
    <row r="18" spans="1:19" ht="15.75" customHeight="1">
      <c r="A18" s="532"/>
      <c r="B18" s="532"/>
      <c r="C18" s="291"/>
      <c r="D18" s="285" t="s">
        <v>232</v>
      </c>
      <c r="E18" s="285" t="s">
        <v>75</v>
      </c>
      <c r="F18" s="176">
        <v>6</v>
      </c>
      <c r="G18" s="162"/>
      <c r="H18" s="162"/>
      <c r="I18" s="178"/>
      <c r="J18" s="423"/>
      <c r="K18" s="178"/>
      <c r="L18" s="178"/>
      <c r="M18" s="466"/>
      <c r="N18" s="165"/>
      <c r="O18" s="165"/>
      <c r="P18" s="178"/>
      <c r="Q18" s="178"/>
      <c r="R18" s="178"/>
      <c r="S18" s="178"/>
    </row>
    <row r="19" spans="1:19" ht="15.75" customHeight="1">
      <c r="A19" s="532"/>
      <c r="B19" s="532"/>
      <c r="C19" s="291"/>
      <c r="D19" s="285" t="s">
        <v>233</v>
      </c>
      <c r="E19" s="285" t="s">
        <v>76</v>
      </c>
      <c r="F19" s="176">
        <v>7</v>
      </c>
      <c r="G19" s="162">
        <v>0</v>
      </c>
      <c r="H19" s="162"/>
      <c r="I19" s="178"/>
      <c r="J19" s="423"/>
      <c r="K19" s="178"/>
      <c r="L19" s="178"/>
      <c r="M19" s="466"/>
      <c r="N19" s="165"/>
      <c r="O19" s="165"/>
      <c r="P19" s="178"/>
      <c r="Q19" s="178"/>
      <c r="R19" s="178"/>
      <c r="S19" s="178"/>
    </row>
    <row r="20" spans="1:19" ht="15.75" customHeight="1">
      <c r="A20" s="532"/>
      <c r="B20" s="532"/>
      <c r="C20" s="291" t="s">
        <v>31</v>
      </c>
      <c r="D20" s="524" t="s">
        <v>32</v>
      </c>
      <c r="E20" s="525"/>
      <c r="F20" s="176">
        <v>8</v>
      </c>
      <c r="G20" s="162"/>
      <c r="H20" s="162"/>
      <c r="I20" s="178"/>
      <c r="J20" s="423"/>
      <c r="K20" s="178"/>
      <c r="L20" s="178"/>
      <c r="M20" s="466"/>
      <c r="N20" s="165"/>
      <c r="O20" s="165"/>
      <c r="P20" s="178"/>
      <c r="Q20" s="178"/>
      <c r="R20" s="178"/>
      <c r="S20" s="178"/>
    </row>
    <row r="21" spans="1:19" ht="28.5" customHeight="1">
      <c r="A21" s="532"/>
      <c r="B21" s="532"/>
      <c r="C21" s="291" t="s">
        <v>33</v>
      </c>
      <c r="D21" s="524" t="s">
        <v>261</v>
      </c>
      <c r="E21" s="525"/>
      <c r="F21" s="176">
        <v>9</v>
      </c>
      <c r="G21" s="162">
        <f aca="true" t="shared" si="5" ref="G21:S21">G22+G23</f>
        <v>0</v>
      </c>
      <c r="H21" s="162">
        <f t="shared" si="5"/>
        <v>0</v>
      </c>
      <c r="I21" s="162">
        <f t="shared" si="5"/>
        <v>0</v>
      </c>
      <c r="J21" s="307">
        <f>J22+J23</f>
        <v>0</v>
      </c>
      <c r="K21" s="162"/>
      <c r="L21" s="162">
        <f>L22+L23</f>
        <v>0</v>
      </c>
      <c r="M21" s="465">
        <f>M22+M23</f>
        <v>0</v>
      </c>
      <c r="N21" s="165"/>
      <c r="O21" s="165"/>
      <c r="P21" s="162">
        <f t="shared" si="5"/>
        <v>0</v>
      </c>
      <c r="Q21" s="162">
        <f t="shared" si="5"/>
        <v>0</v>
      </c>
      <c r="R21" s="162">
        <f t="shared" si="5"/>
        <v>0</v>
      </c>
      <c r="S21" s="162">
        <f t="shared" si="5"/>
        <v>0</v>
      </c>
    </row>
    <row r="22" spans="1:19" ht="16.5" customHeight="1">
      <c r="A22" s="532"/>
      <c r="B22" s="532"/>
      <c r="C22" s="543"/>
      <c r="D22" s="179" t="s">
        <v>20</v>
      </c>
      <c r="E22" s="295" t="s">
        <v>248</v>
      </c>
      <c r="F22" s="176">
        <v>10</v>
      </c>
      <c r="G22" s="162"/>
      <c r="H22" s="162"/>
      <c r="I22" s="178"/>
      <c r="J22" s="423"/>
      <c r="K22" s="178"/>
      <c r="L22" s="178"/>
      <c r="M22" s="466"/>
      <c r="N22" s="165"/>
      <c r="O22" s="165"/>
      <c r="P22" s="178"/>
      <c r="Q22" s="178"/>
      <c r="R22" s="178"/>
      <c r="S22" s="178"/>
    </row>
    <row r="23" spans="1:19" ht="14.25" customHeight="1">
      <c r="A23" s="532"/>
      <c r="B23" s="532"/>
      <c r="C23" s="544"/>
      <c r="D23" s="179" t="s">
        <v>21</v>
      </c>
      <c r="E23" s="295" t="s">
        <v>34</v>
      </c>
      <c r="F23" s="176">
        <v>11</v>
      </c>
      <c r="G23" s="162"/>
      <c r="H23" s="162"/>
      <c r="I23" s="178"/>
      <c r="J23" s="423"/>
      <c r="K23" s="178"/>
      <c r="L23" s="178"/>
      <c r="M23" s="466"/>
      <c r="N23" s="165"/>
      <c r="O23" s="165"/>
      <c r="P23" s="178"/>
      <c r="Q23" s="178"/>
      <c r="R23" s="178"/>
      <c r="S23" s="178"/>
    </row>
    <row r="24" spans="1:19" ht="12.75" customHeight="1">
      <c r="A24" s="532"/>
      <c r="B24" s="532"/>
      <c r="C24" s="291" t="s">
        <v>35</v>
      </c>
      <c r="D24" s="524" t="s">
        <v>249</v>
      </c>
      <c r="E24" s="525"/>
      <c r="F24" s="176">
        <v>12</v>
      </c>
      <c r="G24" s="162">
        <v>0</v>
      </c>
      <c r="H24" s="162"/>
      <c r="I24" s="162">
        <v>0</v>
      </c>
      <c r="J24" s="307">
        <v>0</v>
      </c>
      <c r="K24" s="162"/>
      <c r="L24" s="162"/>
      <c r="M24" s="465">
        <v>0</v>
      </c>
      <c r="N24" s="165"/>
      <c r="O24" s="165"/>
      <c r="P24" s="162">
        <v>0</v>
      </c>
      <c r="Q24" s="162"/>
      <c r="R24" s="162"/>
      <c r="S24" s="162">
        <v>0</v>
      </c>
    </row>
    <row r="25" spans="1:19" ht="25.5" customHeight="1">
      <c r="A25" s="532"/>
      <c r="B25" s="544"/>
      <c r="C25" s="291" t="s">
        <v>36</v>
      </c>
      <c r="D25" s="524" t="s">
        <v>137</v>
      </c>
      <c r="E25" s="525"/>
      <c r="F25" s="176">
        <v>13</v>
      </c>
      <c r="G25" s="162"/>
      <c r="H25" s="162"/>
      <c r="I25" s="178"/>
      <c r="J25" s="423"/>
      <c r="K25" s="178"/>
      <c r="L25" s="178"/>
      <c r="M25" s="466"/>
      <c r="N25" s="165"/>
      <c r="O25" s="165"/>
      <c r="P25" s="178"/>
      <c r="Q25" s="178"/>
      <c r="R25" s="178"/>
      <c r="S25" s="178"/>
    </row>
    <row r="26" spans="1:19" ht="27" customHeight="1">
      <c r="A26" s="532"/>
      <c r="B26" s="291"/>
      <c r="C26" s="291" t="s">
        <v>42</v>
      </c>
      <c r="D26" s="524" t="s">
        <v>281</v>
      </c>
      <c r="E26" s="525"/>
      <c r="F26" s="176">
        <v>14</v>
      </c>
      <c r="G26" s="162">
        <f aca="true" t="shared" si="6" ref="G26:S26">G27+G28+G31+G32+G33</f>
        <v>129</v>
      </c>
      <c r="H26" s="162">
        <f t="shared" si="6"/>
        <v>0</v>
      </c>
      <c r="I26" s="162">
        <f t="shared" si="6"/>
        <v>154</v>
      </c>
      <c r="J26" s="307">
        <f>J27+J28+J31+J32+J33</f>
        <v>130</v>
      </c>
      <c r="K26" s="162"/>
      <c r="L26" s="162">
        <f>L27+L28+L31+L32+L33</f>
        <v>111</v>
      </c>
      <c r="M26" s="465">
        <f>M27+M28+M31+M32+M33</f>
        <v>165</v>
      </c>
      <c r="N26" s="165">
        <f t="shared" si="2"/>
        <v>107.14285714285714</v>
      </c>
      <c r="O26" s="165">
        <f t="shared" si="3"/>
        <v>126.92307692307692</v>
      </c>
      <c r="P26" s="162">
        <f t="shared" si="6"/>
        <v>35</v>
      </c>
      <c r="Q26" s="162">
        <f t="shared" si="6"/>
        <v>66</v>
      </c>
      <c r="R26" s="162">
        <f t="shared" si="6"/>
        <v>111</v>
      </c>
      <c r="S26" s="162">
        <f t="shared" si="6"/>
        <v>165</v>
      </c>
    </row>
    <row r="27" spans="1:19" ht="15" customHeight="1">
      <c r="A27" s="532"/>
      <c r="B27" s="291"/>
      <c r="C27" s="291"/>
      <c r="D27" s="285" t="s">
        <v>140</v>
      </c>
      <c r="E27" s="285" t="s">
        <v>138</v>
      </c>
      <c r="F27" s="176">
        <v>15</v>
      </c>
      <c r="G27" s="162">
        <v>85</v>
      </c>
      <c r="H27" s="162">
        <v>0</v>
      </c>
      <c r="I27" s="162">
        <v>90</v>
      </c>
      <c r="J27" s="307">
        <v>110</v>
      </c>
      <c r="K27" s="162"/>
      <c r="L27" s="162">
        <v>88</v>
      </c>
      <c r="M27" s="465">
        <v>118</v>
      </c>
      <c r="N27" s="165">
        <f t="shared" si="2"/>
        <v>131.11111111111111</v>
      </c>
      <c r="O27" s="165">
        <f t="shared" si="3"/>
        <v>107.27272727272728</v>
      </c>
      <c r="P27" s="162">
        <v>29</v>
      </c>
      <c r="Q27" s="162">
        <v>57</v>
      </c>
      <c r="R27" s="162">
        <v>88</v>
      </c>
      <c r="S27" s="162">
        <v>118</v>
      </c>
    </row>
    <row r="28" spans="1:19" ht="28.5" customHeight="1">
      <c r="A28" s="532"/>
      <c r="B28" s="291"/>
      <c r="C28" s="291"/>
      <c r="D28" s="285" t="s">
        <v>213</v>
      </c>
      <c r="E28" s="285" t="s">
        <v>218</v>
      </c>
      <c r="F28" s="176">
        <v>16</v>
      </c>
      <c r="G28" s="162">
        <f aca="true" t="shared" si="7" ref="G28:S28">G29+G30</f>
        <v>0</v>
      </c>
      <c r="H28" s="162">
        <f t="shared" si="7"/>
        <v>0</v>
      </c>
      <c r="I28" s="162">
        <f t="shared" si="7"/>
        <v>0</v>
      </c>
      <c r="J28" s="307">
        <f>J29+J30</f>
        <v>0</v>
      </c>
      <c r="K28" s="162"/>
      <c r="L28" s="162">
        <f>L29+L30</f>
        <v>0</v>
      </c>
      <c r="M28" s="465">
        <f>M29+M30</f>
        <v>0</v>
      </c>
      <c r="N28" s="165"/>
      <c r="O28" s="165"/>
      <c r="P28" s="162">
        <f t="shared" si="7"/>
        <v>0</v>
      </c>
      <c r="Q28" s="162">
        <f t="shared" si="7"/>
        <v>0</v>
      </c>
      <c r="R28" s="162">
        <f t="shared" si="7"/>
        <v>0</v>
      </c>
      <c r="S28" s="162">
        <f t="shared" si="7"/>
        <v>0</v>
      </c>
    </row>
    <row r="29" spans="1:19" ht="14.25" customHeight="1">
      <c r="A29" s="532"/>
      <c r="B29" s="291"/>
      <c r="C29" s="291"/>
      <c r="D29" s="285"/>
      <c r="E29" s="293" t="s">
        <v>250</v>
      </c>
      <c r="F29" s="176">
        <v>17</v>
      </c>
      <c r="G29" s="162">
        <v>0</v>
      </c>
      <c r="H29" s="162"/>
      <c r="I29" s="162">
        <v>0</v>
      </c>
      <c r="J29" s="307">
        <v>0</v>
      </c>
      <c r="K29" s="162"/>
      <c r="L29" s="162"/>
      <c r="M29" s="465">
        <v>0</v>
      </c>
      <c r="N29" s="165"/>
      <c r="O29" s="165"/>
      <c r="P29" s="162"/>
      <c r="Q29" s="162"/>
      <c r="R29" s="162"/>
      <c r="S29" s="162">
        <v>0</v>
      </c>
    </row>
    <row r="30" spans="1:19" ht="15" customHeight="1">
      <c r="A30" s="532"/>
      <c r="B30" s="291"/>
      <c r="C30" s="291"/>
      <c r="D30" s="285"/>
      <c r="E30" s="293" t="s">
        <v>234</v>
      </c>
      <c r="F30" s="176">
        <v>18</v>
      </c>
      <c r="G30" s="162"/>
      <c r="H30" s="162"/>
      <c r="I30" s="178"/>
      <c r="J30" s="423"/>
      <c r="K30" s="178"/>
      <c r="L30" s="178"/>
      <c r="M30" s="466"/>
      <c r="N30" s="165"/>
      <c r="O30" s="165"/>
      <c r="P30" s="178"/>
      <c r="Q30" s="178"/>
      <c r="R30" s="178"/>
      <c r="S30" s="178"/>
    </row>
    <row r="31" spans="1:19" ht="14.25" customHeight="1">
      <c r="A31" s="532"/>
      <c r="B31" s="291"/>
      <c r="C31" s="291"/>
      <c r="D31" s="285" t="s">
        <v>215</v>
      </c>
      <c r="E31" s="285" t="s">
        <v>139</v>
      </c>
      <c r="F31" s="176">
        <v>19</v>
      </c>
      <c r="G31" s="162">
        <v>0</v>
      </c>
      <c r="H31" s="162"/>
      <c r="I31" s="162">
        <v>0</v>
      </c>
      <c r="J31" s="307">
        <v>0</v>
      </c>
      <c r="K31" s="162"/>
      <c r="L31" s="162"/>
      <c r="M31" s="465">
        <v>13</v>
      </c>
      <c r="N31" s="165"/>
      <c r="O31" s="165"/>
      <c r="P31" s="162">
        <v>0</v>
      </c>
      <c r="Q31" s="162"/>
      <c r="R31" s="162"/>
      <c r="S31" s="162">
        <v>13</v>
      </c>
    </row>
    <row r="32" spans="1:19" ht="12" customHeight="1">
      <c r="A32" s="532"/>
      <c r="B32" s="291"/>
      <c r="C32" s="291"/>
      <c r="D32" s="285" t="s">
        <v>216</v>
      </c>
      <c r="E32" s="285" t="s">
        <v>121</v>
      </c>
      <c r="F32" s="176">
        <v>20</v>
      </c>
      <c r="G32" s="162"/>
      <c r="H32" s="162"/>
      <c r="I32" s="178"/>
      <c r="J32" s="423"/>
      <c r="K32" s="178"/>
      <c r="L32" s="178"/>
      <c r="M32" s="466"/>
      <c r="N32" s="165"/>
      <c r="O32" s="165"/>
      <c r="P32" s="178"/>
      <c r="Q32" s="178"/>
      <c r="R32" s="178"/>
      <c r="S32" s="178"/>
    </row>
    <row r="33" spans="1:19" ht="12.75" customHeight="1">
      <c r="A33" s="532"/>
      <c r="B33" s="291"/>
      <c r="C33" s="291"/>
      <c r="D33" s="285" t="s">
        <v>217</v>
      </c>
      <c r="E33" s="285" t="s">
        <v>76</v>
      </c>
      <c r="F33" s="176">
        <v>21</v>
      </c>
      <c r="G33" s="162">
        <v>44</v>
      </c>
      <c r="H33" s="162">
        <v>0</v>
      </c>
      <c r="I33" s="162">
        <v>64</v>
      </c>
      <c r="J33" s="307">
        <v>20</v>
      </c>
      <c r="K33" s="162"/>
      <c r="L33" s="162">
        <v>23</v>
      </c>
      <c r="M33" s="465">
        <v>34</v>
      </c>
      <c r="N33" s="165">
        <f t="shared" si="2"/>
        <v>53.125</v>
      </c>
      <c r="O33" s="165">
        <f t="shared" si="3"/>
        <v>170</v>
      </c>
      <c r="P33" s="162">
        <v>6</v>
      </c>
      <c r="Q33" s="162">
        <v>9</v>
      </c>
      <c r="R33" s="162">
        <v>23</v>
      </c>
      <c r="S33" s="162">
        <v>34</v>
      </c>
    </row>
    <row r="34" spans="1:19" ht="27" customHeight="1">
      <c r="A34" s="532"/>
      <c r="B34" s="291">
        <v>2</v>
      </c>
      <c r="C34" s="291"/>
      <c r="D34" s="524" t="s">
        <v>268</v>
      </c>
      <c r="E34" s="525"/>
      <c r="F34" s="176">
        <v>22</v>
      </c>
      <c r="G34" s="162">
        <f aca="true" t="shared" si="8" ref="G34:S34">G35+G36+G37+G38+G39</f>
        <v>15</v>
      </c>
      <c r="H34" s="162">
        <f t="shared" si="8"/>
        <v>0</v>
      </c>
      <c r="I34" s="162">
        <f t="shared" si="8"/>
        <v>17</v>
      </c>
      <c r="J34" s="307">
        <f>J35+J36+J37+J38+J39</f>
        <v>2</v>
      </c>
      <c r="K34" s="162"/>
      <c r="L34" s="162">
        <f>L35+L36+L37+L38+L39</f>
        <v>21</v>
      </c>
      <c r="M34" s="465">
        <f>M35+M36+M37+M38+M39</f>
        <v>21</v>
      </c>
      <c r="N34" s="165">
        <f t="shared" si="2"/>
        <v>123.52941176470588</v>
      </c>
      <c r="O34" s="165">
        <f t="shared" si="3"/>
        <v>1050</v>
      </c>
      <c r="P34" s="162">
        <f t="shared" si="8"/>
        <v>1</v>
      </c>
      <c r="Q34" s="162">
        <f t="shared" si="8"/>
        <v>1</v>
      </c>
      <c r="R34" s="162">
        <f t="shared" si="8"/>
        <v>21</v>
      </c>
      <c r="S34" s="162">
        <f t="shared" si="8"/>
        <v>21</v>
      </c>
    </row>
    <row r="35" spans="1:19" ht="13.5" customHeight="1">
      <c r="A35" s="532"/>
      <c r="B35" s="543"/>
      <c r="C35" s="291" t="s">
        <v>30</v>
      </c>
      <c r="D35" s="559" t="s">
        <v>37</v>
      </c>
      <c r="E35" s="560"/>
      <c r="F35" s="176">
        <v>23</v>
      </c>
      <c r="G35" s="162">
        <v>12</v>
      </c>
      <c r="H35" s="162"/>
      <c r="I35" s="162">
        <v>12</v>
      </c>
      <c r="J35" s="307">
        <v>0</v>
      </c>
      <c r="K35" s="178"/>
      <c r="L35" s="162"/>
      <c r="M35" s="465"/>
      <c r="N35" s="165"/>
      <c r="O35" s="165"/>
      <c r="P35" s="178"/>
      <c r="Q35" s="178"/>
      <c r="R35" s="162"/>
      <c r="S35" s="162"/>
    </row>
    <row r="36" spans="1:19" ht="17.25" customHeight="1">
      <c r="A36" s="532"/>
      <c r="B36" s="532"/>
      <c r="C36" s="291" t="s">
        <v>31</v>
      </c>
      <c r="D36" s="559" t="s">
        <v>77</v>
      </c>
      <c r="E36" s="560"/>
      <c r="F36" s="176">
        <v>24</v>
      </c>
      <c r="G36" s="162"/>
      <c r="H36" s="162"/>
      <c r="I36" s="178"/>
      <c r="J36" s="423"/>
      <c r="K36" s="178"/>
      <c r="L36" s="178"/>
      <c r="M36" s="466"/>
      <c r="N36" s="165"/>
      <c r="O36" s="165"/>
      <c r="P36" s="178"/>
      <c r="Q36" s="178"/>
      <c r="R36" s="178"/>
      <c r="S36" s="178"/>
    </row>
    <row r="37" spans="1:19" ht="15.75" customHeight="1">
      <c r="A37" s="532"/>
      <c r="B37" s="532"/>
      <c r="C37" s="291" t="s">
        <v>33</v>
      </c>
      <c r="D37" s="559" t="s">
        <v>78</v>
      </c>
      <c r="E37" s="560"/>
      <c r="F37" s="176">
        <v>25</v>
      </c>
      <c r="G37" s="162"/>
      <c r="H37" s="162"/>
      <c r="I37" s="178"/>
      <c r="J37" s="423"/>
      <c r="K37" s="178"/>
      <c r="L37" s="178"/>
      <c r="M37" s="466"/>
      <c r="N37" s="165"/>
      <c r="O37" s="165"/>
      <c r="P37" s="178"/>
      <c r="Q37" s="178"/>
      <c r="R37" s="178"/>
      <c r="S37" s="178"/>
    </row>
    <row r="38" spans="1:19" ht="14.25" customHeight="1">
      <c r="A38" s="532"/>
      <c r="B38" s="532"/>
      <c r="C38" s="291" t="s">
        <v>35</v>
      </c>
      <c r="D38" s="559" t="s">
        <v>38</v>
      </c>
      <c r="E38" s="560"/>
      <c r="F38" s="176">
        <v>26</v>
      </c>
      <c r="G38" s="162">
        <v>3</v>
      </c>
      <c r="H38" s="162">
        <v>0</v>
      </c>
      <c r="I38" s="162">
        <v>5</v>
      </c>
      <c r="J38" s="307">
        <v>2</v>
      </c>
      <c r="K38" s="162"/>
      <c r="L38" s="162">
        <v>1</v>
      </c>
      <c r="M38" s="465">
        <v>1</v>
      </c>
      <c r="N38" s="165">
        <f t="shared" si="2"/>
        <v>20</v>
      </c>
      <c r="O38" s="165">
        <f t="shared" si="3"/>
        <v>50</v>
      </c>
      <c r="P38" s="162">
        <v>1</v>
      </c>
      <c r="Q38" s="162">
        <v>1</v>
      </c>
      <c r="R38" s="162">
        <v>1</v>
      </c>
      <c r="S38" s="162">
        <v>1</v>
      </c>
    </row>
    <row r="39" spans="1:19" ht="15" customHeight="1">
      <c r="A39" s="532"/>
      <c r="B39" s="544"/>
      <c r="C39" s="291" t="s">
        <v>36</v>
      </c>
      <c r="D39" s="559" t="s">
        <v>39</v>
      </c>
      <c r="E39" s="560"/>
      <c r="F39" s="176">
        <v>27</v>
      </c>
      <c r="G39" s="162">
        <v>0</v>
      </c>
      <c r="H39" s="162">
        <v>0</v>
      </c>
      <c r="I39" s="162">
        <v>0</v>
      </c>
      <c r="J39" s="307"/>
      <c r="K39" s="162"/>
      <c r="L39" s="162">
        <v>20</v>
      </c>
      <c r="M39" s="465">
        <v>20</v>
      </c>
      <c r="N39" s="165"/>
      <c r="O39" s="165"/>
      <c r="P39" s="162">
        <v>0</v>
      </c>
      <c r="Q39" s="162"/>
      <c r="R39" s="162">
        <v>20</v>
      </c>
      <c r="S39" s="162">
        <v>20</v>
      </c>
    </row>
    <row r="40" spans="1:19" ht="15" customHeight="1">
      <c r="A40" s="544"/>
      <c r="B40" s="291">
        <v>3</v>
      </c>
      <c r="C40" s="291"/>
      <c r="D40" s="559" t="s">
        <v>10</v>
      </c>
      <c r="E40" s="560"/>
      <c r="F40" s="176">
        <v>28</v>
      </c>
      <c r="G40" s="162"/>
      <c r="H40" s="162"/>
      <c r="I40" s="178"/>
      <c r="J40" s="423"/>
      <c r="K40" s="178"/>
      <c r="L40" s="178"/>
      <c r="M40" s="466"/>
      <c r="N40" s="165"/>
      <c r="O40" s="165"/>
      <c r="P40" s="178"/>
      <c r="Q40" s="178"/>
      <c r="R40" s="178"/>
      <c r="S40" s="178"/>
    </row>
    <row r="41" spans="1:19" ht="18" customHeight="1">
      <c r="A41" s="331" t="s">
        <v>19</v>
      </c>
      <c r="B41" s="601" t="s">
        <v>311</v>
      </c>
      <c r="C41" s="602"/>
      <c r="D41" s="602"/>
      <c r="E41" s="603"/>
      <c r="F41" s="401">
        <v>29</v>
      </c>
      <c r="G41" s="307">
        <f aca="true" t="shared" si="9" ref="G41:S41">G42+G143+G151</f>
        <v>48854</v>
      </c>
      <c r="H41" s="307">
        <f t="shared" si="9"/>
        <v>0</v>
      </c>
      <c r="I41" s="307">
        <f t="shared" si="9"/>
        <v>48984</v>
      </c>
      <c r="J41" s="307">
        <f>J42+J143+J151</f>
        <v>61155</v>
      </c>
      <c r="K41" s="307"/>
      <c r="L41" s="307">
        <f>L42+L143+L151</f>
        <v>46414</v>
      </c>
      <c r="M41" s="307">
        <f>M42+M143+M151</f>
        <v>61497</v>
      </c>
      <c r="N41" s="388">
        <f t="shared" si="2"/>
        <v>125.5450759431651</v>
      </c>
      <c r="O41" s="388">
        <f t="shared" si="3"/>
        <v>100.55923473142016</v>
      </c>
      <c r="P41" s="307">
        <f t="shared" si="9"/>
        <v>15682</v>
      </c>
      <c r="Q41" s="307">
        <f t="shared" si="9"/>
        <v>31648</v>
      </c>
      <c r="R41" s="307">
        <f t="shared" si="9"/>
        <v>46414</v>
      </c>
      <c r="S41" s="307">
        <f t="shared" si="9"/>
        <v>61497</v>
      </c>
    </row>
    <row r="42" spans="1:19" ht="25.5" customHeight="1">
      <c r="A42" s="543"/>
      <c r="B42" s="291">
        <v>1</v>
      </c>
      <c r="C42" s="524" t="s">
        <v>300</v>
      </c>
      <c r="D42" s="569"/>
      <c r="E42" s="525"/>
      <c r="F42" s="176">
        <v>30</v>
      </c>
      <c r="G42" s="162">
        <f aca="true" t="shared" si="10" ref="G42:S42">G43+G91+G98+G126</f>
        <v>48818</v>
      </c>
      <c r="H42" s="162">
        <f t="shared" si="10"/>
        <v>0</v>
      </c>
      <c r="I42" s="162">
        <f t="shared" si="10"/>
        <v>48948</v>
      </c>
      <c r="J42" s="307">
        <f>J43+J91+J98+J126</f>
        <v>61098</v>
      </c>
      <c r="K42" s="162"/>
      <c r="L42" s="162">
        <f>L43+L91+L98+L126</f>
        <v>46370</v>
      </c>
      <c r="M42" s="465">
        <f>M43+M91+M98+M126</f>
        <v>61440</v>
      </c>
      <c r="N42" s="165">
        <f t="shared" si="2"/>
        <v>125.52096101985781</v>
      </c>
      <c r="O42" s="165">
        <f t="shared" si="3"/>
        <v>100.55975645683984</v>
      </c>
      <c r="P42" s="162">
        <f t="shared" si="10"/>
        <v>15667</v>
      </c>
      <c r="Q42" s="162">
        <f t="shared" si="10"/>
        <v>31618</v>
      </c>
      <c r="R42" s="162">
        <f t="shared" si="10"/>
        <v>46370</v>
      </c>
      <c r="S42" s="162">
        <f t="shared" si="10"/>
        <v>61440</v>
      </c>
    </row>
    <row r="43" spans="1:19" ht="26.25" customHeight="1">
      <c r="A43" s="532"/>
      <c r="B43" s="543"/>
      <c r="C43" s="524" t="s">
        <v>269</v>
      </c>
      <c r="D43" s="569"/>
      <c r="E43" s="525"/>
      <c r="F43" s="176">
        <v>31</v>
      </c>
      <c r="G43" s="162">
        <f aca="true" t="shared" si="11" ref="G43:S43">G44+G52+G58</f>
        <v>18306</v>
      </c>
      <c r="H43" s="162">
        <f t="shared" si="11"/>
        <v>0</v>
      </c>
      <c r="I43" s="162">
        <f t="shared" si="11"/>
        <v>18655</v>
      </c>
      <c r="J43" s="307">
        <f>J44+J52+J58</f>
        <v>27543</v>
      </c>
      <c r="K43" s="162"/>
      <c r="L43" s="162">
        <f>L44+L52+L58</f>
        <v>21480</v>
      </c>
      <c r="M43" s="465">
        <f>M44+M52+M58</f>
        <v>27869</v>
      </c>
      <c r="N43" s="165">
        <f t="shared" si="2"/>
        <v>149.39158402573037</v>
      </c>
      <c r="O43" s="165">
        <f t="shared" si="3"/>
        <v>101.18360381948226</v>
      </c>
      <c r="P43" s="162">
        <f t="shared" si="11"/>
        <v>8185</v>
      </c>
      <c r="Q43" s="162">
        <f t="shared" si="11"/>
        <v>15396</v>
      </c>
      <c r="R43" s="162">
        <f t="shared" si="11"/>
        <v>21480</v>
      </c>
      <c r="S43" s="162">
        <f t="shared" si="11"/>
        <v>27869</v>
      </c>
    </row>
    <row r="44" spans="1:19" ht="28.5" customHeight="1">
      <c r="A44" s="532"/>
      <c r="B44" s="532"/>
      <c r="C44" s="291" t="s">
        <v>79</v>
      </c>
      <c r="D44" s="524" t="s">
        <v>270</v>
      </c>
      <c r="E44" s="525"/>
      <c r="F44" s="176">
        <v>32</v>
      </c>
      <c r="G44" s="162">
        <f aca="true" t="shared" si="12" ref="G44:S44">G45+G46+G49+G50+G51</f>
        <v>6852</v>
      </c>
      <c r="H44" s="162">
        <f t="shared" si="12"/>
        <v>0</v>
      </c>
      <c r="I44" s="162">
        <f t="shared" si="12"/>
        <v>7204</v>
      </c>
      <c r="J44" s="307">
        <f>J45+J46+J49+J50+J51</f>
        <v>5815</v>
      </c>
      <c r="K44" s="162"/>
      <c r="L44" s="162">
        <f>L45+L46+L49+L50+L51</f>
        <v>4269</v>
      </c>
      <c r="M44" s="465">
        <f>M45+M46+M49+M50+M51</f>
        <v>5752</v>
      </c>
      <c r="N44" s="165">
        <f t="shared" si="2"/>
        <v>79.84453081621321</v>
      </c>
      <c r="O44" s="165">
        <f t="shared" si="3"/>
        <v>98.91659501289767</v>
      </c>
      <c r="P44" s="162">
        <f>P45+P46+P49+P50+P51</f>
        <v>1705</v>
      </c>
      <c r="Q44" s="162">
        <f t="shared" si="12"/>
        <v>2969</v>
      </c>
      <c r="R44" s="162">
        <f t="shared" si="12"/>
        <v>4269</v>
      </c>
      <c r="S44" s="162">
        <f t="shared" si="12"/>
        <v>5752</v>
      </c>
    </row>
    <row r="45" spans="1:19" ht="16.5" customHeight="1">
      <c r="A45" s="532"/>
      <c r="B45" s="532"/>
      <c r="C45" s="291" t="s">
        <v>30</v>
      </c>
      <c r="D45" s="524" t="s">
        <v>80</v>
      </c>
      <c r="E45" s="525"/>
      <c r="F45" s="176">
        <v>33</v>
      </c>
      <c r="G45" s="162"/>
      <c r="H45" s="162"/>
      <c r="I45" s="178"/>
      <c r="J45" s="307"/>
      <c r="K45" s="178"/>
      <c r="L45" s="162"/>
      <c r="M45" s="465"/>
      <c r="N45" s="165"/>
      <c r="O45" s="165"/>
      <c r="P45" s="162"/>
      <c r="Q45" s="162"/>
      <c r="R45" s="162"/>
      <c r="S45" s="162"/>
    </row>
    <row r="46" spans="1:19" ht="27.75" customHeight="1">
      <c r="A46" s="532"/>
      <c r="B46" s="532"/>
      <c r="C46" s="291" t="s">
        <v>31</v>
      </c>
      <c r="D46" s="524" t="s">
        <v>223</v>
      </c>
      <c r="E46" s="525"/>
      <c r="F46" s="176">
        <v>34</v>
      </c>
      <c r="G46" s="162">
        <v>6302</v>
      </c>
      <c r="H46" s="162">
        <v>0</v>
      </c>
      <c r="I46" s="162">
        <v>6662</v>
      </c>
      <c r="J46" s="307">
        <v>5200</v>
      </c>
      <c r="K46" s="162"/>
      <c r="L46" s="162">
        <v>3831</v>
      </c>
      <c r="M46" s="465">
        <v>4997</v>
      </c>
      <c r="N46" s="165">
        <f t="shared" si="2"/>
        <v>75.00750525367758</v>
      </c>
      <c r="O46" s="165">
        <f t="shared" si="3"/>
        <v>96.09615384615384</v>
      </c>
      <c r="P46" s="162">
        <v>1554</v>
      </c>
      <c r="Q46" s="162">
        <v>2664</v>
      </c>
      <c r="R46" s="162">
        <v>3831</v>
      </c>
      <c r="S46" s="162">
        <v>4997</v>
      </c>
    </row>
    <row r="47" spans="1:19" ht="15.75" customHeight="1">
      <c r="A47" s="532"/>
      <c r="B47" s="532"/>
      <c r="C47" s="291"/>
      <c r="D47" s="285" t="s">
        <v>81</v>
      </c>
      <c r="E47" s="285" t="s">
        <v>82</v>
      </c>
      <c r="F47" s="176">
        <v>35</v>
      </c>
      <c r="G47" s="162">
        <v>1620</v>
      </c>
      <c r="H47" s="162">
        <v>0</v>
      </c>
      <c r="I47" s="162">
        <v>1556</v>
      </c>
      <c r="J47" s="307">
        <v>884</v>
      </c>
      <c r="K47" s="162"/>
      <c r="L47" s="162">
        <v>482</v>
      </c>
      <c r="M47" s="465">
        <v>750</v>
      </c>
      <c r="N47" s="165">
        <f t="shared" si="2"/>
        <v>48.20051413881748</v>
      </c>
      <c r="O47" s="165">
        <f t="shared" si="3"/>
        <v>84.84162895927602</v>
      </c>
      <c r="P47" s="162">
        <v>221</v>
      </c>
      <c r="Q47" s="162">
        <v>342</v>
      </c>
      <c r="R47" s="162">
        <v>482</v>
      </c>
      <c r="S47" s="162">
        <v>750</v>
      </c>
    </row>
    <row r="48" spans="1:19" ht="14.25" customHeight="1">
      <c r="A48" s="532"/>
      <c r="B48" s="532"/>
      <c r="C48" s="291"/>
      <c r="D48" s="285" t="s">
        <v>83</v>
      </c>
      <c r="E48" s="285" t="s">
        <v>84</v>
      </c>
      <c r="F48" s="176">
        <v>36</v>
      </c>
      <c r="G48" s="162">
        <v>2840</v>
      </c>
      <c r="H48" s="162">
        <v>0</v>
      </c>
      <c r="I48" s="162">
        <v>2806</v>
      </c>
      <c r="J48" s="307">
        <v>2810</v>
      </c>
      <c r="K48" s="162"/>
      <c r="L48" s="162">
        <v>1958</v>
      </c>
      <c r="M48" s="465">
        <v>2780</v>
      </c>
      <c r="N48" s="165">
        <f t="shared" si="2"/>
        <v>99.07341411261582</v>
      </c>
      <c r="O48" s="165">
        <f t="shared" si="3"/>
        <v>98.93238434163702</v>
      </c>
      <c r="P48" s="162">
        <v>592</v>
      </c>
      <c r="Q48" s="162">
        <v>1266</v>
      </c>
      <c r="R48" s="162">
        <v>1958</v>
      </c>
      <c r="S48" s="162">
        <v>2780</v>
      </c>
    </row>
    <row r="49" spans="1:19" ht="24" customHeight="1">
      <c r="A49" s="532"/>
      <c r="B49" s="532"/>
      <c r="C49" s="291" t="s">
        <v>33</v>
      </c>
      <c r="D49" s="524" t="s">
        <v>141</v>
      </c>
      <c r="E49" s="525"/>
      <c r="F49" s="176">
        <v>37</v>
      </c>
      <c r="G49" s="162">
        <v>270</v>
      </c>
      <c r="H49" s="162">
        <v>0</v>
      </c>
      <c r="I49" s="162">
        <v>291</v>
      </c>
      <c r="J49" s="307">
        <v>345</v>
      </c>
      <c r="K49" s="162"/>
      <c r="L49" s="162">
        <v>246</v>
      </c>
      <c r="M49" s="465">
        <v>385</v>
      </c>
      <c r="N49" s="165">
        <f t="shared" si="2"/>
        <v>132.3024054982818</v>
      </c>
      <c r="O49" s="165">
        <f t="shared" si="3"/>
        <v>111.59420289855073</v>
      </c>
      <c r="P49" s="162">
        <v>83</v>
      </c>
      <c r="Q49" s="162">
        <v>161</v>
      </c>
      <c r="R49" s="162">
        <v>246</v>
      </c>
      <c r="S49" s="162">
        <v>385</v>
      </c>
    </row>
    <row r="50" spans="1:19" ht="15" customHeight="1">
      <c r="A50" s="532"/>
      <c r="B50" s="532"/>
      <c r="C50" s="291" t="s">
        <v>35</v>
      </c>
      <c r="D50" s="524" t="s">
        <v>142</v>
      </c>
      <c r="E50" s="525"/>
      <c r="F50" s="176">
        <v>38</v>
      </c>
      <c r="G50" s="162">
        <v>280</v>
      </c>
      <c r="H50" s="162">
        <v>0</v>
      </c>
      <c r="I50" s="162">
        <v>251</v>
      </c>
      <c r="J50" s="307">
        <v>270</v>
      </c>
      <c r="K50" s="162"/>
      <c r="L50" s="162">
        <v>192</v>
      </c>
      <c r="M50" s="465">
        <v>370</v>
      </c>
      <c r="N50" s="165">
        <f t="shared" si="2"/>
        <v>147.41035856573706</v>
      </c>
      <c r="O50" s="165">
        <f t="shared" si="3"/>
        <v>137.03703703703704</v>
      </c>
      <c r="P50" s="162">
        <v>68</v>
      </c>
      <c r="Q50" s="162">
        <v>144</v>
      </c>
      <c r="R50" s="162">
        <v>192</v>
      </c>
      <c r="S50" s="162">
        <v>370</v>
      </c>
    </row>
    <row r="51" spans="1:19" ht="14.25" customHeight="1">
      <c r="A51" s="532"/>
      <c r="B51" s="532"/>
      <c r="C51" s="291" t="s">
        <v>36</v>
      </c>
      <c r="D51" s="524" t="s">
        <v>41</v>
      </c>
      <c r="E51" s="525"/>
      <c r="F51" s="176">
        <v>39</v>
      </c>
      <c r="G51" s="162"/>
      <c r="H51" s="162"/>
      <c r="I51" s="162"/>
      <c r="J51" s="307"/>
      <c r="K51" s="162"/>
      <c r="L51" s="162"/>
      <c r="M51" s="465"/>
      <c r="N51" s="165"/>
      <c r="O51" s="165"/>
      <c r="P51" s="162"/>
      <c r="Q51" s="162"/>
      <c r="R51" s="162"/>
      <c r="S51" s="162"/>
    </row>
    <row r="52" spans="1:19" ht="35.25" customHeight="1">
      <c r="A52" s="532"/>
      <c r="B52" s="532"/>
      <c r="C52" s="291" t="s">
        <v>85</v>
      </c>
      <c r="D52" s="559" t="s">
        <v>271</v>
      </c>
      <c r="E52" s="560"/>
      <c r="F52" s="176">
        <v>40</v>
      </c>
      <c r="G52" s="162">
        <f aca="true" t="shared" si="13" ref="G52:S52">G53+G54+G57</f>
        <v>1427</v>
      </c>
      <c r="H52" s="162">
        <f t="shared" si="13"/>
        <v>0</v>
      </c>
      <c r="I52" s="162">
        <f t="shared" si="13"/>
        <v>1408</v>
      </c>
      <c r="J52" s="307">
        <f>J53+J54+J57</f>
        <v>1932</v>
      </c>
      <c r="K52" s="162"/>
      <c r="L52" s="162">
        <f>L53+L54+L57</f>
        <v>1426</v>
      </c>
      <c r="M52" s="465">
        <f>M53+M54+M57</f>
        <v>1961</v>
      </c>
      <c r="N52" s="165">
        <f t="shared" si="2"/>
        <v>139.2755681818182</v>
      </c>
      <c r="O52" s="165">
        <f t="shared" si="3"/>
        <v>101.50103519668735</v>
      </c>
      <c r="P52" s="162">
        <f t="shared" si="13"/>
        <v>453</v>
      </c>
      <c r="Q52" s="162">
        <f t="shared" si="13"/>
        <v>983</v>
      </c>
      <c r="R52" s="162">
        <f t="shared" si="13"/>
        <v>1426</v>
      </c>
      <c r="S52" s="162">
        <f t="shared" si="13"/>
        <v>1961</v>
      </c>
    </row>
    <row r="53" spans="1:19" ht="22.5" customHeight="1">
      <c r="A53" s="532"/>
      <c r="B53" s="532"/>
      <c r="C53" s="291" t="s">
        <v>30</v>
      </c>
      <c r="D53" s="559" t="s">
        <v>86</v>
      </c>
      <c r="E53" s="560"/>
      <c r="F53" s="176">
        <v>41</v>
      </c>
      <c r="G53" s="162">
        <v>600</v>
      </c>
      <c r="H53" s="162">
        <v>0</v>
      </c>
      <c r="I53" s="162">
        <v>544</v>
      </c>
      <c r="J53" s="307">
        <v>560</v>
      </c>
      <c r="K53" s="162"/>
      <c r="L53" s="162">
        <v>383</v>
      </c>
      <c r="M53" s="465">
        <v>560</v>
      </c>
      <c r="N53" s="165">
        <f t="shared" si="2"/>
        <v>102.94117647058823</v>
      </c>
      <c r="O53" s="165">
        <f t="shared" si="3"/>
        <v>100</v>
      </c>
      <c r="P53" s="162">
        <v>87</v>
      </c>
      <c r="Q53" s="162">
        <v>281</v>
      </c>
      <c r="R53" s="162">
        <v>383</v>
      </c>
      <c r="S53" s="162">
        <v>560</v>
      </c>
    </row>
    <row r="54" spans="1:19" ht="24" customHeight="1">
      <c r="A54" s="532"/>
      <c r="B54" s="532"/>
      <c r="C54" s="291" t="s">
        <v>87</v>
      </c>
      <c r="D54" s="559" t="s">
        <v>272</v>
      </c>
      <c r="E54" s="560"/>
      <c r="F54" s="176">
        <v>42</v>
      </c>
      <c r="G54" s="162">
        <v>658</v>
      </c>
      <c r="H54" s="162">
        <f>H55+H56</f>
        <v>0</v>
      </c>
      <c r="I54" s="162">
        <f>I55+I56</f>
        <v>690</v>
      </c>
      <c r="J54" s="307">
        <f>J55+J56</f>
        <v>1192</v>
      </c>
      <c r="K54" s="162"/>
      <c r="L54" s="162">
        <f>L55+L56</f>
        <v>933</v>
      </c>
      <c r="M54" s="465">
        <f>M55+M56</f>
        <v>1248</v>
      </c>
      <c r="N54" s="165">
        <f t="shared" si="2"/>
        <v>180.8695652173913</v>
      </c>
      <c r="O54" s="165">
        <f t="shared" si="3"/>
        <v>104.69798657718121</v>
      </c>
      <c r="P54" s="162">
        <f>P55+P56</f>
        <v>320</v>
      </c>
      <c r="Q54" s="162">
        <f>Q55+Q56</f>
        <v>625</v>
      </c>
      <c r="R54" s="162">
        <f>R55+R56</f>
        <v>933</v>
      </c>
      <c r="S54" s="162">
        <f>S55+S56</f>
        <v>1248</v>
      </c>
    </row>
    <row r="55" spans="1:19" ht="25.5" customHeight="1">
      <c r="A55" s="532"/>
      <c r="B55" s="532"/>
      <c r="C55" s="291"/>
      <c r="D55" s="290" t="s">
        <v>81</v>
      </c>
      <c r="E55" s="290" t="s">
        <v>88</v>
      </c>
      <c r="F55" s="176">
        <v>43</v>
      </c>
      <c r="G55" s="162">
        <v>38</v>
      </c>
      <c r="H55" s="162">
        <v>0</v>
      </c>
      <c r="I55" s="162">
        <v>39</v>
      </c>
      <c r="J55" s="307">
        <v>12</v>
      </c>
      <c r="K55" s="162"/>
      <c r="L55" s="162">
        <v>12</v>
      </c>
      <c r="M55" s="465">
        <v>12</v>
      </c>
      <c r="N55" s="165">
        <f t="shared" si="2"/>
        <v>30.76923076923077</v>
      </c>
      <c r="O55" s="165">
        <f t="shared" si="3"/>
        <v>100</v>
      </c>
      <c r="P55" s="162">
        <v>5</v>
      </c>
      <c r="Q55" s="162">
        <v>12</v>
      </c>
      <c r="R55" s="162">
        <v>12</v>
      </c>
      <c r="S55" s="162">
        <v>12</v>
      </c>
    </row>
    <row r="56" spans="1:19" ht="22.5" customHeight="1">
      <c r="A56" s="532"/>
      <c r="B56" s="532"/>
      <c r="C56" s="291"/>
      <c r="D56" s="290" t="s">
        <v>83</v>
      </c>
      <c r="E56" s="290" t="s">
        <v>89</v>
      </c>
      <c r="F56" s="176">
        <v>44</v>
      </c>
      <c r="G56" s="162">
        <v>620</v>
      </c>
      <c r="H56" s="162">
        <v>0</v>
      </c>
      <c r="I56" s="162">
        <v>651</v>
      </c>
      <c r="J56" s="307">
        <v>1180</v>
      </c>
      <c r="K56" s="162"/>
      <c r="L56" s="162">
        <v>921</v>
      </c>
      <c r="M56" s="465">
        <v>1236</v>
      </c>
      <c r="N56" s="165">
        <f t="shared" si="2"/>
        <v>189.86175115207374</v>
      </c>
      <c r="O56" s="165">
        <f t="shared" si="3"/>
        <v>104.7457627118644</v>
      </c>
      <c r="P56" s="162">
        <v>315</v>
      </c>
      <c r="Q56" s="162">
        <v>613</v>
      </c>
      <c r="R56" s="162">
        <v>921</v>
      </c>
      <c r="S56" s="162">
        <v>1236</v>
      </c>
    </row>
    <row r="57" spans="1:19" ht="24" customHeight="1">
      <c r="A57" s="532"/>
      <c r="B57" s="532"/>
      <c r="C57" s="291" t="s">
        <v>33</v>
      </c>
      <c r="D57" s="559" t="s">
        <v>90</v>
      </c>
      <c r="E57" s="560"/>
      <c r="F57" s="176">
        <v>45</v>
      </c>
      <c r="G57" s="162">
        <v>169</v>
      </c>
      <c r="H57" s="162">
        <v>0</v>
      </c>
      <c r="I57" s="162">
        <v>174</v>
      </c>
      <c r="J57" s="307">
        <v>180</v>
      </c>
      <c r="K57" s="162"/>
      <c r="L57" s="162">
        <v>110</v>
      </c>
      <c r="M57" s="465">
        <v>153</v>
      </c>
      <c r="N57" s="165">
        <f t="shared" si="2"/>
        <v>87.93103448275862</v>
      </c>
      <c r="O57" s="165">
        <f t="shared" si="3"/>
        <v>85</v>
      </c>
      <c r="P57" s="162">
        <v>46</v>
      </c>
      <c r="Q57" s="162">
        <v>77</v>
      </c>
      <c r="R57" s="162">
        <v>110</v>
      </c>
      <c r="S57" s="162">
        <v>153</v>
      </c>
    </row>
    <row r="58" spans="1:19" ht="60.75" customHeight="1">
      <c r="A58" s="532"/>
      <c r="B58" s="532"/>
      <c r="C58" s="291" t="s">
        <v>143</v>
      </c>
      <c r="D58" s="559" t="s">
        <v>282</v>
      </c>
      <c r="E58" s="560"/>
      <c r="F58" s="176">
        <v>46</v>
      </c>
      <c r="G58" s="162">
        <f>G59+G60+G62+G69+G74+G75+G79+G80+G81+G90</f>
        <v>10027</v>
      </c>
      <c r="H58" s="162">
        <f>H59+H60+H62+H69+H74+H75+H79+H80+H81+H90</f>
        <v>0</v>
      </c>
      <c r="I58" s="162">
        <f>I59+I60+I62+I69+I74+I75+I79+I80+I81+I90</f>
        <v>10043</v>
      </c>
      <c r="J58" s="307">
        <f>J59+J60+J62+J69+J74+J75+J79+J80+J81+J90</f>
        <v>19796</v>
      </c>
      <c r="K58" s="162"/>
      <c r="L58" s="162">
        <f>L59+L60+L62+L69+L74+L75+L79+L80+L81+L90</f>
        <v>15785</v>
      </c>
      <c r="M58" s="465">
        <f>M59+M60+M62+M69+M74+M75+M79+M80+M81+M90</f>
        <v>20156</v>
      </c>
      <c r="N58" s="165">
        <f t="shared" si="2"/>
        <v>200.6970028875834</v>
      </c>
      <c r="O58" s="165">
        <f t="shared" si="3"/>
        <v>101.81854920185896</v>
      </c>
      <c r="P58" s="162">
        <f>P59+P60+P62+P69+P74+P75+P79+P80+P81+P90</f>
        <v>6027</v>
      </c>
      <c r="Q58" s="162">
        <f>Q59+Q60+Q62+Q69+Q74+Q75+Q79+Q80+Q81+Q90</f>
        <v>11444</v>
      </c>
      <c r="R58" s="162">
        <f>R59+R60+R62+R69+R74+R75+R79+R80+R81+R90</f>
        <v>15785</v>
      </c>
      <c r="S58" s="162">
        <f>S59+S60+S62+S69+S74+S75+S79+S80+S81+S90</f>
        <v>20156</v>
      </c>
    </row>
    <row r="59" spans="1:19" ht="14.25" customHeight="1">
      <c r="A59" s="532"/>
      <c r="B59" s="532"/>
      <c r="C59" s="291" t="s">
        <v>30</v>
      </c>
      <c r="D59" s="559" t="s">
        <v>144</v>
      </c>
      <c r="E59" s="560"/>
      <c r="F59" s="176">
        <v>47</v>
      </c>
      <c r="G59" s="162">
        <v>9750</v>
      </c>
      <c r="H59" s="162">
        <v>0</v>
      </c>
      <c r="I59" s="162">
        <v>9768</v>
      </c>
      <c r="J59" s="307">
        <v>19400</v>
      </c>
      <c r="K59" s="162"/>
      <c r="L59" s="162">
        <v>15493</v>
      </c>
      <c r="M59" s="465">
        <v>19740</v>
      </c>
      <c r="N59" s="165">
        <f t="shared" si="2"/>
        <v>202.0884520884521</v>
      </c>
      <c r="O59" s="165">
        <f t="shared" si="3"/>
        <v>101.75257731958763</v>
      </c>
      <c r="P59" s="162">
        <v>5935</v>
      </c>
      <c r="Q59" s="162">
        <v>11282</v>
      </c>
      <c r="R59" s="162">
        <v>15493</v>
      </c>
      <c r="S59" s="162">
        <v>19740</v>
      </c>
    </row>
    <row r="60" spans="1:19" ht="25.5" customHeight="1">
      <c r="A60" s="532"/>
      <c r="B60" s="532"/>
      <c r="C60" s="291" t="s">
        <v>31</v>
      </c>
      <c r="D60" s="559" t="s">
        <v>145</v>
      </c>
      <c r="E60" s="560"/>
      <c r="F60" s="176">
        <v>48</v>
      </c>
      <c r="G60" s="162">
        <v>45</v>
      </c>
      <c r="H60" s="162">
        <v>0</v>
      </c>
      <c r="I60" s="162">
        <v>44</v>
      </c>
      <c r="J60" s="307">
        <v>90</v>
      </c>
      <c r="K60" s="162"/>
      <c r="L60" s="162">
        <v>59</v>
      </c>
      <c r="M60" s="465">
        <v>110</v>
      </c>
      <c r="N60" s="165">
        <f t="shared" si="2"/>
        <v>250</v>
      </c>
      <c r="O60" s="165">
        <f t="shared" si="3"/>
        <v>122.22222222222223</v>
      </c>
      <c r="P60" s="162">
        <v>36</v>
      </c>
      <c r="Q60" s="162">
        <v>48</v>
      </c>
      <c r="R60" s="162">
        <v>59</v>
      </c>
      <c r="S60" s="162">
        <v>110</v>
      </c>
    </row>
    <row r="61" spans="1:19" ht="27" customHeight="1">
      <c r="A61" s="532"/>
      <c r="B61" s="532"/>
      <c r="C61" s="291"/>
      <c r="D61" s="180" t="s">
        <v>81</v>
      </c>
      <c r="E61" s="180" t="s">
        <v>91</v>
      </c>
      <c r="F61" s="176">
        <v>49</v>
      </c>
      <c r="G61" s="162"/>
      <c r="H61" s="162"/>
      <c r="I61" s="162">
        <v>0</v>
      </c>
      <c r="J61" s="423"/>
      <c r="K61" s="162"/>
      <c r="L61" s="178"/>
      <c r="M61" s="466"/>
      <c r="N61" s="165"/>
      <c r="O61" s="165"/>
      <c r="P61" s="178"/>
      <c r="Q61" s="178"/>
      <c r="R61" s="178"/>
      <c r="S61" s="178"/>
    </row>
    <row r="62" spans="1:19" ht="28.5" customHeight="1">
      <c r="A62" s="532"/>
      <c r="B62" s="532"/>
      <c r="C62" s="291" t="s">
        <v>33</v>
      </c>
      <c r="D62" s="559" t="s">
        <v>273</v>
      </c>
      <c r="E62" s="560"/>
      <c r="F62" s="176">
        <v>50</v>
      </c>
      <c r="G62" s="162">
        <f aca="true" t="shared" si="14" ref="G62:S62">G63+G65</f>
        <v>32</v>
      </c>
      <c r="H62" s="162">
        <f t="shared" si="14"/>
        <v>0</v>
      </c>
      <c r="I62" s="162">
        <f t="shared" si="14"/>
        <v>28</v>
      </c>
      <c r="J62" s="307">
        <f>J63+J65</f>
        <v>50</v>
      </c>
      <c r="K62" s="162"/>
      <c r="L62" s="162">
        <f>L63+L65</f>
        <v>26</v>
      </c>
      <c r="M62" s="465">
        <f>M63+M65</f>
        <v>50</v>
      </c>
      <c r="N62" s="165">
        <f t="shared" si="2"/>
        <v>178.57142857142858</v>
      </c>
      <c r="O62" s="165">
        <f t="shared" si="3"/>
        <v>100</v>
      </c>
      <c r="P62" s="162">
        <f t="shared" si="14"/>
        <v>4</v>
      </c>
      <c r="Q62" s="162">
        <f t="shared" si="14"/>
        <v>18</v>
      </c>
      <c r="R62" s="162">
        <f t="shared" si="14"/>
        <v>26</v>
      </c>
      <c r="S62" s="162">
        <f t="shared" si="14"/>
        <v>50</v>
      </c>
    </row>
    <row r="63" spans="1:19" ht="15.75" customHeight="1">
      <c r="A63" s="532"/>
      <c r="B63" s="532"/>
      <c r="C63" s="291"/>
      <c r="D63" s="180" t="s">
        <v>136</v>
      </c>
      <c r="E63" s="180" t="s">
        <v>170</v>
      </c>
      <c r="F63" s="176">
        <v>51</v>
      </c>
      <c r="G63" s="162">
        <v>12</v>
      </c>
      <c r="H63" s="162">
        <v>0</v>
      </c>
      <c r="I63" s="162">
        <v>11</v>
      </c>
      <c r="J63" s="307">
        <v>20</v>
      </c>
      <c r="K63" s="162"/>
      <c r="L63" s="162">
        <v>9</v>
      </c>
      <c r="M63" s="465">
        <v>20</v>
      </c>
      <c r="N63" s="165">
        <f t="shared" si="2"/>
        <v>181.8181818181818</v>
      </c>
      <c r="O63" s="165">
        <f t="shared" si="3"/>
        <v>100</v>
      </c>
      <c r="P63" s="162">
        <v>2</v>
      </c>
      <c r="Q63" s="162">
        <v>7</v>
      </c>
      <c r="R63" s="162">
        <v>9</v>
      </c>
      <c r="S63" s="162">
        <v>20</v>
      </c>
    </row>
    <row r="64" spans="1:19" ht="27.75" customHeight="1">
      <c r="A64" s="532"/>
      <c r="B64" s="532"/>
      <c r="C64" s="291"/>
      <c r="D64" s="180"/>
      <c r="E64" s="181" t="s">
        <v>243</v>
      </c>
      <c r="F64" s="176">
        <v>52</v>
      </c>
      <c r="G64" s="162"/>
      <c r="H64" s="162"/>
      <c r="I64" s="178"/>
      <c r="J64" s="423"/>
      <c r="K64" s="178"/>
      <c r="L64" s="178"/>
      <c r="M64" s="466"/>
      <c r="N64" s="165"/>
      <c r="O64" s="165"/>
      <c r="P64" s="178"/>
      <c r="Q64" s="178"/>
      <c r="R64" s="178"/>
      <c r="S64" s="178"/>
    </row>
    <row r="65" spans="1:19" ht="20.25" customHeight="1">
      <c r="A65" s="532"/>
      <c r="B65" s="532"/>
      <c r="C65" s="291"/>
      <c r="D65" s="180" t="s">
        <v>146</v>
      </c>
      <c r="E65" s="180" t="s">
        <v>171</v>
      </c>
      <c r="F65" s="176">
        <v>53</v>
      </c>
      <c r="G65" s="162">
        <v>20</v>
      </c>
      <c r="H65" s="162">
        <v>0</v>
      </c>
      <c r="I65" s="162">
        <v>17</v>
      </c>
      <c r="J65" s="307">
        <v>30</v>
      </c>
      <c r="K65" s="162"/>
      <c r="L65" s="162">
        <v>17</v>
      </c>
      <c r="M65" s="465">
        <v>30</v>
      </c>
      <c r="N65" s="165">
        <f t="shared" si="2"/>
        <v>176.47058823529412</v>
      </c>
      <c r="O65" s="165">
        <f t="shared" si="3"/>
        <v>100</v>
      </c>
      <c r="P65" s="162">
        <v>2</v>
      </c>
      <c r="Q65" s="162">
        <v>11</v>
      </c>
      <c r="R65" s="162">
        <v>17</v>
      </c>
      <c r="S65" s="162">
        <v>30</v>
      </c>
    </row>
    <row r="66" spans="1:19" ht="38.25" customHeight="1">
      <c r="A66" s="532"/>
      <c r="B66" s="532"/>
      <c r="C66" s="291"/>
      <c r="D66" s="180"/>
      <c r="E66" s="181" t="s">
        <v>241</v>
      </c>
      <c r="F66" s="176">
        <v>54</v>
      </c>
      <c r="G66" s="162"/>
      <c r="H66" s="162">
        <v>0</v>
      </c>
      <c r="I66" s="178"/>
      <c r="J66" s="423"/>
      <c r="K66" s="178"/>
      <c r="L66" s="178"/>
      <c r="M66" s="466"/>
      <c r="N66" s="165"/>
      <c r="O66" s="165"/>
      <c r="P66" s="178"/>
      <c r="Q66" s="178"/>
      <c r="R66" s="178"/>
      <c r="S66" s="178"/>
    </row>
    <row r="67" spans="1:19" ht="53.25" customHeight="1">
      <c r="A67" s="532"/>
      <c r="B67" s="532"/>
      <c r="C67" s="291"/>
      <c r="D67" s="180"/>
      <c r="E67" s="181" t="s">
        <v>242</v>
      </c>
      <c r="F67" s="176">
        <v>55</v>
      </c>
      <c r="G67" s="162"/>
      <c r="H67" s="162"/>
      <c r="I67" s="178"/>
      <c r="J67" s="423"/>
      <c r="K67" s="178"/>
      <c r="L67" s="178"/>
      <c r="M67" s="466"/>
      <c r="N67" s="165"/>
      <c r="O67" s="165"/>
      <c r="P67" s="178"/>
      <c r="Q67" s="178"/>
      <c r="R67" s="178"/>
      <c r="S67" s="178"/>
    </row>
    <row r="68" spans="1:19" ht="13.5" customHeight="1">
      <c r="A68" s="532"/>
      <c r="B68" s="532"/>
      <c r="C68" s="291"/>
      <c r="D68" s="180"/>
      <c r="E68" s="181" t="s">
        <v>224</v>
      </c>
      <c r="F68" s="176">
        <v>56</v>
      </c>
      <c r="G68" s="162"/>
      <c r="H68" s="162"/>
      <c r="I68" s="178"/>
      <c r="J68" s="423"/>
      <c r="K68" s="178"/>
      <c r="L68" s="178"/>
      <c r="M68" s="466"/>
      <c r="N68" s="165"/>
      <c r="O68" s="165"/>
      <c r="P68" s="178"/>
      <c r="Q68" s="178"/>
      <c r="R68" s="178"/>
      <c r="S68" s="178"/>
    </row>
    <row r="69" spans="1:19" ht="27" customHeight="1">
      <c r="A69" s="532"/>
      <c r="B69" s="532"/>
      <c r="C69" s="291" t="s">
        <v>35</v>
      </c>
      <c r="D69" s="524" t="s">
        <v>274</v>
      </c>
      <c r="E69" s="525"/>
      <c r="F69" s="176">
        <v>57</v>
      </c>
      <c r="G69" s="162">
        <f aca="true" t="shared" si="15" ref="G69:S69">G70+G71+G72+G73</f>
        <v>0</v>
      </c>
      <c r="H69" s="162">
        <f t="shared" si="15"/>
        <v>0</v>
      </c>
      <c r="I69" s="162">
        <f t="shared" si="15"/>
        <v>0</v>
      </c>
      <c r="J69" s="307">
        <f>J70+J71+J72+J73</f>
        <v>0</v>
      </c>
      <c r="K69" s="162"/>
      <c r="L69" s="162">
        <f>L70+L71+L72+L73</f>
        <v>0</v>
      </c>
      <c r="M69" s="465">
        <f>M70+M71+M72+M73</f>
        <v>0</v>
      </c>
      <c r="N69" s="165"/>
      <c r="O69" s="165"/>
      <c r="P69" s="162">
        <f t="shared" si="15"/>
        <v>0</v>
      </c>
      <c r="Q69" s="162">
        <f t="shared" si="15"/>
        <v>0</v>
      </c>
      <c r="R69" s="162">
        <f t="shared" si="15"/>
        <v>0</v>
      </c>
      <c r="S69" s="162">
        <f t="shared" si="15"/>
        <v>0</v>
      </c>
    </row>
    <row r="70" spans="1:19" ht="31.5" customHeight="1">
      <c r="A70" s="532"/>
      <c r="B70" s="532"/>
      <c r="C70" s="291"/>
      <c r="D70" s="285" t="s">
        <v>225</v>
      </c>
      <c r="E70" s="182" t="s">
        <v>348</v>
      </c>
      <c r="F70" s="176">
        <v>58</v>
      </c>
      <c r="G70" s="162"/>
      <c r="H70" s="162"/>
      <c r="I70" s="178"/>
      <c r="J70" s="423"/>
      <c r="K70" s="178"/>
      <c r="L70" s="178"/>
      <c r="M70" s="466"/>
      <c r="N70" s="165"/>
      <c r="O70" s="165"/>
      <c r="P70" s="178"/>
      <c r="Q70" s="178"/>
      <c r="R70" s="178"/>
      <c r="S70" s="178"/>
    </row>
    <row r="71" spans="1:19" ht="27" customHeight="1">
      <c r="A71" s="532"/>
      <c r="B71" s="532"/>
      <c r="C71" s="291"/>
      <c r="D71" s="285" t="s">
        <v>226</v>
      </c>
      <c r="E71" s="182" t="s">
        <v>349</v>
      </c>
      <c r="F71" s="176">
        <v>59</v>
      </c>
      <c r="G71" s="162"/>
      <c r="H71" s="162"/>
      <c r="I71" s="178"/>
      <c r="J71" s="423"/>
      <c r="K71" s="178"/>
      <c r="L71" s="178"/>
      <c r="M71" s="466"/>
      <c r="N71" s="165"/>
      <c r="O71" s="165"/>
      <c r="P71" s="178"/>
      <c r="Q71" s="178"/>
      <c r="R71" s="178"/>
      <c r="S71" s="178"/>
    </row>
    <row r="72" spans="1:19" ht="15" customHeight="1">
      <c r="A72" s="532"/>
      <c r="B72" s="532"/>
      <c r="C72" s="291"/>
      <c r="D72" s="285" t="s">
        <v>227</v>
      </c>
      <c r="E72" s="182" t="s">
        <v>350</v>
      </c>
      <c r="F72" s="176">
        <v>60</v>
      </c>
      <c r="G72" s="162"/>
      <c r="H72" s="162"/>
      <c r="I72" s="178"/>
      <c r="J72" s="423"/>
      <c r="K72" s="178"/>
      <c r="L72" s="178"/>
      <c r="M72" s="466"/>
      <c r="N72" s="165"/>
      <c r="O72" s="165"/>
      <c r="P72" s="178"/>
      <c r="Q72" s="178"/>
      <c r="R72" s="178"/>
      <c r="S72" s="178"/>
    </row>
    <row r="73" spans="1:19" ht="16.5" customHeight="1">
      <c r="A73" s="532"/>
      <c r="B73" s="532"/>
      <c r="C73" s="291"/>
      <c r="D73" s="285" t="s">
        <v>228</v>
      </c>
      <c r="E73" s="182" t="s">
        <v>351</v>
      </c>
      <c r="F73" s="176">
        <v>61</v>
      </c>
      <c r="G73" s="162"/>
      <c r="H73" s="162"/>
      <c r="I73" s="178"/>
      <c r="J73" s="423"/>
      <c r="K73" s="178"/>
      <c r="L73" s="178"/>
      <c r="M73" s="466"/>
      <c r="N73" s="165"/>
      <c r="O73" s="165"/>
      <c r="P73" s="178"/>
      <c r="Q73" s="178"/>
      <c r="R73" s="178"/>
      <c r="S73" s="178"/>
    </row>
    <row r="74" spans="1:19" ht="14.25" customHeight="1">
      <c r="A74" s="532"/>
      <c r="B74" s="532"/>
      <c r="C74" s="291" t="s">
        <v>36</v>
      </c>
      <c r="D74" s="524" t="s">
        <v>147</v>
      </c>
      <c r="E74" s="525"/>
      <c r="F74" s="176">
        <v>62</v>
      </c>
      <c r="G74" s="162">
        <v>0</v>
      </c>
      <c r="H74" s="162"/>
      <c r="I74" s="162">
        <v>0</v>
      </c>
      <c r="J74" s="423"/>
      <c r="K74" s="162"/>
      <c r="L74" s="178"/>
      <c r="M74" s="466"/>
      <c r="N74" s="165"/>
      <c r="O74" s="165"/>
      <c r="P74" s="178"/>
      <c r="Q74" s="178"/>
      <c r="R74" s="178"/>
      <c r="S74" s="178"/>
    </row>
    <row r="75" spans="1:19" ht="16.5" customHeight="1">
      <c r="A75" s="532"/>
      <c r="B75" s="532"/>
      <c r="C75" s="291" t="s">
        <v>42</v>
      </c>
      <c r="D75" s="524" t="s">
        <v>324</v>
      </c>
      <c r="E75" s="525"/>
      <c r="F75" s="176">
        <v>63</v>
      </c>
      <c r="G75" s="162">
        <v>28</v>
      </c>
      <c r="H75" s="162">
        <v>0</v>
      </c>
      <c r="I75" s="162">
        <v>27</v>
      </c>
      <c r="J75" s="307">
        <v>58</v>
      </c>
      <c r="K75" s="162"/>
      <c r="L75" s="162">
        <v>64</v>
      </c>
      <c r="M75" s="465">
        <v>68</v>
      </c>
      <c r="N75" s="165">
        <f t="shared" si="2"/>
        <v>251.85185185185185</v>
      </c>
      <c r="O75" s="165">
        <f t="shared" si="3"/>
        <v>117.24137931034481</v>
      </c>
      <c r="P75" s="162">
        <v>3</v>
      </c>
      <c r="Q75" s="162">
        <v>7</v>
      </c>
      <c r="R75" s="162">
        <v>64</v>
      </c>
      <c r="S75" s="162">
        <v>68</v>
      </c>
    </row>
    <row r="76" spans="1:19" ht="30.75" customHeight="1">
      <c r="A76" s="532"/>
      <c r="B76" s="532"/>
      <c r="C76" s="291"/>
      <c r="D76" s="524" t="s">
        <v>275</v>
      </c>
      <c r="E76" s="525"/>
      <c r="F76" s="176">
        <v>64</v>
      </c>
      <c r="G76" s="162">
        <f aca="true" t="shared" si="16" ref="G76:S76">G77+G78</f>
        <v>4</v>
      </c>
      <c r="H76" s="162">
        <f t="shared" si="16"/>
        <v>0</v>
      </c>
      <c r="I76" s="162">
        <f t="shared" si="16"/>
        <v>4</v>
      </c>
      <c r="J76" s="307">
        <f>J77+J78</f>
        <v>8</v>
      </c>
      <c r="K76" s="162"/>
      <c r="L76" s="162">
        <f>L77+L78</f>
        <v>6</v>
      </c>
      <c r="M76" s="465">
        <f>M77+M78</f>
        <v>8</v>
      </c>
      <c r="N76" s="165">
        <f t="shared" si="2"/>
        <v>200</v>
      </c>
      <c r="O76" s="165">
        <f t="shared" si="3"/>
        <v>100</v>
      </c>
      <c r="P76" s="162">
        <f t="shared" si="16"/>
        <v>2</v>
      </c>
      <c r="Q76" s="162">
        <f t="shared" si="16"/>
        <v>4</v>
      </c>
      <c r="R76" s="162">
        <f t="shared" si="16"/>
        <v>6</v>
      </c>
      <c r="S76" s="162">
        <f t="shared" si="16"/>
        <v>8</v>
      </c>
    </row>
    <row r="77" spans="1:19" ht="13.5" customHeight="1">
      <c r="A77" s="532"/>
      <c r="B77" s="532"/>
      <c r="C77" s="291"/>
      <c r="D77" s="564" t="s">
        <v>96</v>
      </c>
      <c r="E77" s="565"/>
      <c r="F77" s="176">
        <v>65</v>
      </c>
      <c r="G77" s="162">
        <v>4</v>
      </c>
      <c r="H77" s="162">
        <v>0</v>
      </c>
      <c r="I77" s="162">
        <v>4</v>
      </c>
      <c r="J77" s="307">
        <v>8</v>
      </c>
      <c r="K77" s="162"/>
      <c r="L77" s="162">
        <v>6</v>
      </c>
      <c r="M77" s="465">
        <v>8</v>
      </c>
      <c r="N77" s="165">
        <f t="shared" si="2"/>
        <v>200</v>
      </c>
      <c r="O77" s="165">
        <f t="shared" si="3"/>
        <v>100</v>
      </c>
      <c r="P77" s="162">
        <v>2</v>
      </c>
      <c r="Q77" s="162">
        <v>4</v>
      </c>
      <c r="R77" s="162">
        <v>6</v>
      </c>
      <c r="S77" s="162">
        <v>8</v>
      </c>
    </row>
    <row r="78" spans="1:19" ht="12.75" customHeight="1">
      <c r="A78" s="532"/>
      <c r="B78" s="532"/>
      <c r="C78" s="291"/>
      <c r="D78" s="564" t="s">
        <v>97</v>
      </c>
      <c r="E78" s="565"/>
      <c r="F78" s="176">
        <v>66</v>
      </c>
      <c r="G78" s="162">
        <v>0</v>
      </c>
      <c r="H78" s="162"/>
      <c r="I78" s="162">
        <v>0</v>
      </c>
      <c r="J78" s="307">
        <v>0</v>
      </c>
      <c r="K78" s="162"/>
      <c r="L78" s="162"/>
      <c r="M78" s="465">
        <v>0</v>
      </c>
      <c r="N78" s="165"/>
      <c r="O78" s="165"/>
      <c r="P78" s="162"/>
      <c r="Q78" s="162"/>
      <c r="R78" s="162"/>
      <c r="S78" s="162">
        <v>0</v>
      </c>
    </row>
    <row r="79" spans="1:19" ht="15.75" customHeight="1">
      <c r="A79" s="532"/>
      <c r="B79" s="532"/>
      <c r="C79" s="291" t="s">
        <v>43</v>
      </c>
      <c r="D79" s="524" t="s">
        <v>148</v>
      </c>
      <c r="E79" s="525"/>
      <c r="F79" s="176">
        <v>67</v>
      </c>
      <c r="G79" s="162">
        <v>80</v>
      </c>
      <c r="H79" s="162">
        <v>0</v>
      </c>
      <c r="I79" s="162">
        <v>86</v>
      </c>
      <c r="J79" s="307">
        <v>90</v>
      </c>
      <c r="K79" s="162"/>
      <c r="L79" s="162">
        <v>67</v>
      </c>
      <c r="M79" s="465">
        <v>90</v>
      </c>
      <c r="N79" s="165">
        <f aca="true" t="shared" si="17" ref="N79:N139">M79/I79*100</f>
        <v>104.65116279069768</v>
      </c>
      <c r="O79" s="165">
        <f aca="true" t="shared" si="18" ref="O79:O84">M79/J79*100</f>
        <v>100</v>
      </c>
      <c r="P79" s="162">
        <v>25</v>
      </c>
      <c r="Q79" s="162">
        <v>42</v>
      </c>
      <c r="R79" s="162">
        <v>67</v>
      </c>
      <c r="S79" s="162">
        <v>90</v>
      </c>
    </row>
    <row r="80" spans="1:19" ht="14.25" customHeight="1">
      <c r="A80" s="532"/>
      <c r="B80" s="532"/>
      <c r="C80" s="291" t="s">
        <v>45</v>
      </c>
      <c r="D80" s="524" t="s">
        <v>149</v>
      </c>
      <c r="E80" s="525"/>
      <c r="F80" s="176">
        <v>68</v>
      </c>
      <c r="G80" s="162">
        <v>38</v>
      </c>
      <c r="H80" s="162">
        <v>0</v>
      </c>
      <c r="I80" s="162">
        <v>41</v>
      </c>
      <c r="J80" s="307">
        <v>56</v>
      </c>
      <c r="K80" s="162"/>
      <c r="L80" s="162">
        <v>34</v>
      </c>
      <c r="M80" s="465">
        <v>45</v>
      </c>
      <c r="N80" s="165">
        <f t="shared" si="17"/>
        <v>109.75609756097562</v>
      </c>
      <c r="O80" s="165">
        <f t="shared" si="18"/>
        <v>80.35714285714286</v>
      </c>
      <c r="P80" s="162">
        <v>14</v>
      </c>
      <c r="Q80" s="162">
        <v>23</v>
      </c>
      <c r="R80" s="162">
        <v>34</v>
      </c>
      <c r="S80" s="162">
        <v>45</v>
      </c>
    </row>
    <row r="81" spans="1:19" ht="26.25" customHeight="1">
      <c r="A81" s="532"/>
      <c r="B81" s="532"/>
      <c r="C81" s="291" t="s">
        <v>46</v>
      </c>
      <c r="D81" s="524" t="s">
        <v>237</v>
      </c>
      <c r="E81" s="525"/>
      <c r="F81" s="176">
        <v>69</v>
      </c>
      <c r="G81" s="162">
        <v>54</v>
      </c>
      <c r="H81" s="162">
        <f aca="true" t="shared" si="19" ref="H81:S81">H82+H83+H84+H85+H87+H88+H89</f>
        <v>0</v>
      </c>
      <c r="I81" s="162">
        <f t="shared" si="19"/>
        <v>49</v>
      </c>
      <c r="J81" s="307">
        <f>J82+J83+J84+J85+J87+J88+J89</f>
        <v>52</v>
      </c>
      <c r="K81" s="162"/>
      <c r="L81" s="162">
        <f>L82+L83+L84+L85+L87+L88+L89</f>
        <v>42</v>
      </c>
      <c r="M81" s="465">
        <f>M82+M83+M84+M85+M87+M88+M89</f>
        <v>53</v>
      </c>
      <c r="N81" s="165">
        <f t="shared" si="17"/>
        <v>108.16326530612245</v>
      </c>
      <c r="O81" s="165">
        <f t="shared" si="18"/>
        <v>101.92307692307692</v>
      </c>
      <c r="P81" s="162">
        <f t="shared" si="19"/>
        <v>10</v>
      </c>
      <c r="Q81" s="162">
        <f t="shared" si="19"/>
        <v>24</v>
      </c>
      <c r="R81" s="162">
        <f t="shared" si="19"/>
        <v>42</v>
      </c>
      <c r="S81" s="162">
        <f t="shared" si="19"/>
        <v>53</v>
      </c>
    </row>
    <row r="82" spans="1:19" ht="15" customHeight="1">
      <c r="A82" s="532"/>
      <c r="B82" s="532"/>
      <c r="C82" s="291"/>
      <c r="D82" s="285" t="s">
        <v>150</v>
      </c>
      <c r="E82" s="285" t="s">
        <v>92</v>
      </c>
      <c r="F82" s="176">
        <v>70</v>
      </c>
      <c r="G82" s="162">
        <v>24</v>
      </c>
      <c r="H82" s="162">
        <v>0</v>
      </c>
      <c r="I82" s="162">
        <v>24</v>
      </c>
      <c r="J82" s="307">
        <v>20</v>
      </c>
      <c r="K82" s="162"/>
      <c r="L82" s="162">
        <v>13</v>
      </c>
      <c r="M82" s="465">
        <v>17</v>
      </c>
      <c r="N82" s="165">
        <f t="shared" si="17"/>
        <v>70.83333333333334</v>
      </c>
      <c r="O82" s="165">
        <f t="shared" si="18"/>
        <v>85</v>
      </c>
      <c r="P82" s="162">
        <v>5</v>
      </c>
      <c r="Q82" s="162">
        <v>9</v>
      </c>
      <c r="R82" s="162">
        <v>13</v>
      </c>
      <c r="S82" s="162">
        <v>17</v>
      </c>
    </row>
    <row r="83" spans="1:19" ht="27.75" customHeight="1">
      <c r="A83" s="532"/>
      <c r="B83" s="532"/>
      <c r="C83" s="291"/>
      <c r="D83" s="285" t="s">
        <v>151</v>
      </c>
      <c r="E83" s="285" t="s">
        <v>236</v>
      </c>
      <c r="F83" s="176">
        <v>71</v>
      </c>
      <c r="G83" s="162">
        <v>20</v>
      </c>
      <c r="H83" s="162">
        <v>0</v>
      </c>
      <c r="I83" s="162">
        <v>16</v>
      </c>
      <c r="J83" s="307">
        <v>16</v>
      </c>
      <c r="K83" s="162"/>
      <c r="L83" s="162">
        <v>13</v>
      </c>
      <c r="M83" s="465">
        <v>17</v>
      </c>
      <c r="N83" s="165">
        <f t="shared" si="17"/>
        <v>106.25</v>
      </c>
      <c r="O83" s="165">
        <f t="shared" si="18"/>
        <v>106.25</v>
      </c>
      <c r="P83" s="162">
        <v>4</v>
      </c>
      <c r="Q83" s="162">
        <v>9</v>
      </c>
      <c r="R83" s="162">
        <v>13</v>
      </c>
      <c r="S83" s="162">
        <v>17</v>
      </c>
    </row>
    <row r="84" spans="1:19" ht="30.75" customHeight="1">
      <c r="A84" s="532"/>
      <c r="B84" s="532"/>
      <c r="C84" s="291"/>
      <c r="D84" s="285" t="s">
        <v>152</v>
      </c>
      <c r="E84" s="285" t="s">
        <v>94</v>
      </c>
      <c r="F84" s="176">
        <v>72</v>
      </c>
      <c r="G84" s="162">
        <v>10</v>
      </c>
      <c r="H84" s="162">
        <v>0</v>
      </c>
      <c r="I84" s="162">
        <v>9</v>
      </c>
      <c r="J84" s="307">
        <v>16</v>
      </c>
      <c r="K84" s="162"/>
      <c r="L84" s="162">
        <v>16</v>
      </c>
      <c r="M84" s="465">
        <v>19</v>
      </c>
      <c r="N84" s="165">
        <f t="shared" si="17"/>
        <v>211.11111111111111</v>
      </c>
      <c r="O84" s="165">
        <f t="shared" si="18"/>
        <v>118.75</v>
      </c>
      <c r="P84" s="162">
        <v>1</v>
      </c>
      <c r="Q84" s="162">
        <v>6</v>
      </c>
      <c r="R84" s="162">
        <v>16</v>
      </c>
      <c r="S84" s="162">
        <v>19</v>
      </c>
    </row>
    <row r="85" spans="1:19" ht="27.75" customHeight="1">
      <c r="A85" s="532"/>
      <c r="B85" s="532"/>
      <c r="C85" s="291"/>
      <c r="D85" s="285" t="s">
        <v>153</v>
      </c>
      <c r="E85" s="285" t="s">
        <v>95</v>
      </c>
      <c r="F85" s="176">
        <v>73</v>
      </c>
      <c r="G85" s="162"/>
      <c r="H85" s="162"/>
      <c r="I85" s="178"/>
      <c r="J85" s="423"/>
      <c r="K85" s="178"/>
      <c r="L85" s="178"/>
      <c r="M85" s="466"/>
      <c r="N85" s="165"/>
      <c r="O85" s="165"/>
      <c r="P85" s="178"/>
      <c r="Q85" s="178"/>
      <c r="R85" s="178"/>
      <c r="S85" s="178"/>
    </row>
    <row r="86" spans="1:19" ht="25.5">
      <c r="A86" s="532"/>
      <c r="B86" s="532"/>
      <c r="C86" s="291"/>
      <c r="D86" s="285"/>
      <c r="E86" s="285" t="s">
        <v>325</v>
      </c>
      <c r="F86" s="176">
        <v>74</v>
      </c>
      <c r="G86" s="162"/>
      <c r="H86" s="162"/>
      <c r="I86" s="178"/>
      <c r="J86" s="423"/>
      <c r="K86" s="178"/>
      <c r="L86" s="178"/>
      <c r="M86" s="466"/>
      <c r="N86" s="165"/>
      <c r="O86" s="165"/>
      <c r="P86" s="178"/>
      <c r="Q86" s="178"/>
      <c r="R86" s="178"/>
      <c r="S86" s="178"/>
    </row>
    <row r="87" spans="1:19" ht="16.5" customHeight="1">
      <c r="A87" s="532"/>
      <c r="B87" s="532"/>
      <c r="C87" s="291"/>
      <c r="D87" s="285" t="s">
        <v>154</v>
      </c>
      <c r="E87" s="285" t="s">
        <v>157</v>
      </c>
      <c r="F87" s="176">
        <v>75</v>
      </c>
      <c r="G87" s="162"/>
      <c r="H87" s="162"/>
      <c r="I87" s="178"/>
      <c r="J87" s="423"/>
      <c r="K87" s="178"/>
      <c r="L87" s="178"/>
      <c r="M87" s="466"/>
      <c r="N87" s="165"/>
      <c r="O87" s="165"/>
      <c r="P87" s="178"/>
      <c r="Q87" s="178"/>
      <c r="R87" s="178"/>
      <c r="S87" s="178"/>
    </row>
    <row r="88" spans="1:19" ht="39" customHeight="1">
      <c r="A88" s="532"/>
      <c r="B88" s="532"/>
      <c r="C88" s="291"/>
      <c r="D88" s="285" t="s">
        <v>155</v>
      </c>
      <c r="E88" s="285" t="s">
        <v>240</v>
      </c>
      <c r="F88" s="176">
        <v>76</v>
      </c>
      <c r="G88" s="162"/>
      <c r="H88" s="162"/>
      <c r="I88" s="178"/>
      <c r="J88" s="423"/>
      <c r="K88" s="178"/>
      <c r="L88" s="178"/>
      <c r="M88" s="466"/>
      <c r="N88" s="165"/>
      <c r="O88" s="165"/>
      <c r="P88" s="178"/>
      <c r="Q88" s="178"/>
      <c r="R88" s="178"/>
      <c r="S88" s="178"/>
    </row>
    <row r="89" spans="1:19" ht="25.5">
      <c r="A89" s="532"/>
      <c r="B89" s="532"/>
      <c r="C89" s="291"/>
      <c r="D89" s="285" t="s">
        <v>156</v>
      </c>
      <c r="E89" s="285" t="s">
        <v>158</v>
      </c>
      <c r="F89" s="176">
        <v>77</v>
      </c>
      <c r="G89" s="162"/>
      <c r="H89" s="162"/>
      <c r="I89" s="178"/>
      <c r="J89" s="423"/>
      <c r="K89" s="178"/>
      <c r="L89" s="178"/>
      <c r="M89" s="466"/>
      <c r="N89" s="165"/>
      <c r="O89" s="165"/>
      <c r="P89" s="178"/>
      <c r="Q89" s="178"/>
      <c r="R89" s="178"/>
      <c r="S89" s="178"/>
    </row>
    <row r="90" spans="1:19" ht="13.5" customHeight="1">
      <c r="A90" s="532"/>
      <c r="B90" s="532"/>
      <c r="C90" s="291" t="s">
        <v>93</v>
      </c>
      <c r="D90" s="524" t="s">
        <v>49</v>
      </c>
      <c r="E90" s="525"/>
      <c r="F90" s="176">
        <v>78</v>
      </c>
      <c r="G90" s="162"/>
      <c r="H90" s="162"/>
      <c r="I90" s="178"/>
      <c r="J90" s="423"/>
      <c r="K90" s="178"/>
      <c r="L90" s="178"/>
      <c r="M90" s="466"/>
      <c r="N90" s="165"/>
      <c r="O90" s="165"/>
      <c r="P90" s="178"/>
      <c r="Q90" s="178"/>
      <c r="R90" s="178"/>
      <c r="S90" s="178"/>
    </row>
    <row r="91" spans="1:19" ht="49.5" customHeight="1">
      <c r="A91" s="532"/>
      <c r="B91" s="532"/>
      <c r="C91" s="559" t="s">
        <v>276</v>
      </c>
      <c r="D91" s="561"/>
      <c r="E91" s="560"/>
      <c r="F91" s="176">
        <v>79</v>
      </c>
      <c r="G91" s="162">
        <f aca="true" t="shared" si="20" ref="G91:S91">G92+G93+G94+G95+G96+G97</f>
        <v>2808</v>
      </c>
      <c r="H91" s="162">
        <f t="shared" si="20"/>
        <v>0</v>
      </c>
      <c r="I91" s="162">
        <f t="shared" si="20"/>
        <v>2816</v>
      </c>
      <c r="J91" s="307">
        <f>J92+J93+J94+J95+J96+J97</f>
        <v>2840</v>
      </c>
      <c r="K91" s="162"/>
      <c r="L91" s="162">
        <f>L92+L93+L94+L95+L96+L97</f>
        <v>2133</v>
      </c>
      <c r="M91" s="465">
        <f>M92+M93+M94+M95+M96+M97</f>
        <v>2859</v>
      </c>
      <c r="N91" s="165">
        <f t="shared" si="17"/>
        <v>101.52698863636364</v>
      </c>
      <c r="O91" s="165">
        <f>M91/J91*100</f>
        <v>100.66901408450704</v>
      </c>
      <c r="P91" s="162">
        <f>P92+P93+P94+P95+P96+P97</f>
        <v>712</v>
      </c>
      <c r="Q91" s="162">
        <f t="shared" si="20"/>
        <v>1413</v>
      </c>
      <c r="R91" s="162">
        <f t="shared" si="20"/>
        <v>2133</v>
      </c>
      <c r="S91" s="162">
        <f t="shared" si="20"/>
        <v>2859</v>
      </c>
    </row>
    <row r="92" spans="1:19" ht="24.75" customHeight="1">
      <c r="A92" s="532"/>
      <c r="B92" s="532"/>
      <c r="C92" s="291" t="s">
        <v>30</v>
      </c>
      <c r="D92" s="562" t="s">
        <v>104</v>
      </c>
      <c r="E92" s="563"/>
      <c r="F92" s="176">
        <v>80</v>
      </c>
      <c r="G92" s="162"/>
      <c r="H92" s="162"/>
      <c r="I92" s="178"/>
      <c r="J92" s="307"/>
      <c r="K92" s="178"/>
      <c r="L92" s="162"/>
      <c r="M92" s="465"/>
      <c r="N92" s="165"/>
      <c r="O92" s="165"/>
      <c r="P92" s="162"/>
      <c r="Q92" s="162"/>
      <c r="R92" s="162"/>
      <c r="S92" s="162"/>
    </row>
    <row r="93" spans="1:19" ht="27" customHeight="1">
      <c r="A93" s="532"/>
      <c r="B93" s="532"/>
      <c r="C93" s="291" t="s">
        <v>31</v>
      </c>
      <c r="D93" s="554" t="s">
        <v>105</v>
      </c>
      <c r="E93" s="555"/>
      <c r="F93" s="176">
        <v>81</v>
      </c>
      <c r="G93" s="162">
        <v>1865</v>
      </c>
      <c r="H93" s="162">
        <v>0</v>
      </c>
      <c r="I93" s="162">
        <v>1865</v>
      </c>
      <c r="J93" s="307">
        <v>1865</v>
      </c>
      <c r="K93" s="162"/>
      <c r="L93" s="162">
        <v>1400</v>
      </c>
      <c r="M93" s="465">
        <v>1865</v>
      </c>
      <c r="N93" s="165">
        <f t="shared" si="17"/>
        <v>100</v>
      </c>
      <c r="O93" s="165">
        <f>M93/J93*100</f>
        <v>100</v>
      </c>
      <c r="P93" s="162">
        <v>470</v>
      </c>
      <c r="Q93" s="162">
        <v>935</v>
      </c>
      <c r="R93" s="162">
        <v>1400</v>
      </c>
      <c r="S93" s="162">
        <v>1865</v>
      </c>
    </row>
    <row r="94" spans="1:19" ht="15" customHeight="1">
      <c r="A94" s="532"/>
      <c r="B94" s="532"/>
      <c r="C94" s="291" t="s">
        <v>33</v>
      </c>
      <c r="D94" s="554" t="s">
        <v>106</v>
      </c>
      <c r="E94" s="555"/>
      <c r="F94" s="176">
        <v>82</v>
      </c>
      <c r="G94" s="162">
        <v>53</v>
      </c>
      <c r="H94" s="162">
        <v>0</v>
      </c>
      <c r="I94" s="162">
        <v>53</v>
      </c>
      <c r="J94" s="307">
        <v>44</v>
      </c>
      <c r="K94" s="162"/>
      <c r="L94" s="162">
        <v>22</v>
      </c>
      <c r="M94" s="465">
        <v>44</v>
      </c>
      <c r="N94" s="165">
        <f t="shared" si="17"/>
        <v>83.01886792452831</v>
      </c>
      <c r="O94" s="165">
        <f>M94/J94*100</f>
        <v>100</v>
      </c>
      <c r="P94" s="162">
        <v>11</v>
      </c>
      <c r="Q94" s="162">
        <v>11</v>
      </c>
      <c r="R94" s="162">
        <v>22</v>
      </c>
      <c r="S94" s="162">
        <v>44</v>
      </c>
    </row>
    <row r="95" spans="1:19" ht="15" customHeight="1">
      <c r="A95" s="532"/>
      <c r="B95" s="532"/>
      <c r="C95" s="291" t="s">
        <v>35</v>
      </c>
      <c r="D95" s="554" t="s">
        <v>251</v>
      </c>
      <c r="E95" s="555"/>
      <c r="F95" s="176">
        <v>83</v>
      </c>
      <c r="G95" s="162"/>
      <c r="H95" s="162"/>
      <c r="I95" s="178"/>
      <c r="J95" s="307"/>
      <c r="K95" s="178"/>
      <c r="L95" s="162"/>
      <c r="M95" s="465"/>
      <c r="N95" s="165"/>
      <c r="O95" s="165"/>
      <c r="P95" s="162"/>
      <c r="Q95" s="162"/>
      <c r="R95" s="162"/>
      <c r="S95" s="162"/>
    </row>
    <row r="96" spans="1:19" ht="15" customHeight="1">
      <c r="A96" s="532"/>
      <c r="B96" s="532"/>
      <c r="C96" s="291" t="s">
        <v>36</v>
      </c>
      <c r="D96" s="554" t="s">
        <v>107</v>
      </c>
      <c r="E96" s="555"/>
      <c r="F96" s="176">
        <v>84</v>
      </c>
      <c r="G96" s="162"/>
      <c r="H96" s="162"/>
      <c r="I96" s="178"/>
      <c r="J96" s="307"/>
      <c r="K96" s="178"/>
      <c r="L96" s="162"/>
      <c r="M96" s="465"/>
      <c r="N96" s="165"/>
      <c r="O96" s="165"/>
      <c r="P96" s="162"/>
      <c r="Q96" s="162"/>
      <c r="R96" s="162"/>
      <c r="S96" s="162"/>
    </row>
    <row r="97" spans="1:19" ht="15" customHeight="1">
      <c r="A97" s="532"/>
      <c r="B97" s="532"/>
      <c r="C97" s="291" t="s">
        <v>42</v>
      </c>
      <c r="D97" s="554" t="s">
        <v>122</v>
      </c>
      <c r="E97" s="555"/>
      <c r="F97" s="176">
        <v>85</v>
      </c>
      <c r="G97" s="162">
        <v>890</v>
      </c>
      <c r="H97" s="162">
        <v>0</v>
      </c>
      <c r="I97" s="162">
        <v>898</v>
      </c>
      <c r="J97" s="307">
        <v>931</v>
      </c>
      <c r="K97" s="162"/>
      <c r="L97" s="162">
        <v>711</v>
      </c>
      <c r="M97" s="465">
        <v>950</v>
      </c>
      <c r="N97" s="165">
        <f t="shared" si="17"/>
        <v>105.79064587973275</v>
      </c>
      <c r="O97" s="165">
        <f aca="true" t="shared" si="21" ref="O97:O102">M97/J97*100</f>
        <v>102.04081632653062</v>
      </c>
      <c r="P97" s="162">
        <v>231</v>
      </c>
      <c r="Q97" s="162">
        <v>467</v>
      </c>
      <c r="R97" s="162">
        <v>711</v>
      </c>
      <c r="S97" s="162">
        <v>950</v>
      </c>
    </row>
    <row r="98" spans="1:19" ht="28.5" customHeight="1">
      <c r="A98" s="532"/>
      <c r="B98" s="532"/>
      <c r="C98" s="559" t="s">
        <v>326</v>
      </c>
      <c r="D98" s="561"/>
      <c r="E98" s="560"/>
      <c r="F98" s="176">
        <v>86</v>
      </c>
      <c r="G98" s="162">
        <f aca="true" t="shared" si="22" ref="G98:S98">G99+G112+G116+G125</f>
        <v>26905</v>
      </c>
      <c r="H98" s="162">
        <f t="shared" si="22"/>
        <v>0</v>
      </c>
      <c r="I98" s="162">
        <f t="shared" si="22"/>
        <v>26668</v>
      </c>
      <c r="J98" s="307">
        <f>J99+J112+J116+J125</f>
        <v>29647</v>
      </c>
      <c r="K98" s="162"/>
      <c r="L98" s="162">
        <f>L99+L112+L116+L125</f>
        <v>21967</v>
      </c>
      <c r="M98" s="465">
        <f>M99+M112+M116+M125</f>
        <v>29647</v>
      </c>
      <c r="N98" s="165">
        <f t="shared" si="17"/>
        <v>111.17069146542673</v>
      </c>
      <c r="O98" s="165">
        <f t="shared" si="21"/>
        <v>100</v>
      </c>
      <c r="P98" s="162">
        <f t="shared" si="22"/>
        <v>6529</v>
      </c>
      <c r="Q98" s="162">
        <f t="shared" si="22"/>
        <v>14317</v>
      </c>
      <c r="R98" s="162">
        <f t="shared" si="22"/>
        <v>21967</v>
      </c>
      <c r="S98" s="162">
        <f t="shared" si="22"/>
        <v>29647</v>
      </c>
    </row>
    <row r="99" spans="1:19" ht="21.75" customHeight="1">
      <c r="A99" s="532"/>
      <c r="B99" s="532"/>
      <c r="C99" s="291" t="s">
        <v>252</v>
      </c>
      <c r="D99" s="559" t="s">
        <v>279</v>
      </c>
      <c r="E99" s="560"/>
      <c r="F99" s="176">
        <v>87</v>
      </c>
      <c r="G99" s="162">
        <f aca="true" t="shared" si="23" ref="G99:S99">G100+G104</f>
        <v>26210</v>
      </c>
      <c r="H99" s="162">
        <f t="shared" si="23"/>
        <v>0</v>
      </c>
      <c r="I99" s="162">
        <f t="shared" si="23"/>
        <v>25978</v>
      </c>
      <c r="J99" s="307">
        <f>J100+J104</f>
        <v>28887</v>
      </c>
      <c r="K99" s="162"/>
      <c r="L99" s="162">
        <f>L100+L104</f>
        <v>21395</v>
      </c>
      <c r="M99" s="465">
        <f>M100+M104</f>
        <v>28878</v>
      </c>
      <c r="N99" s="165">
        <f t="shared" si="17"/>
        <v>111.16329201632152</v>
      </c>
      <c r="O99" s="165">
        <f t="shared" si="21"/>
        <v>99.96884411673071</v>
      </c>
      <c r="P99" s="162">
        <f t="shared" si="23"/>
        <v>6350</v>
      </c>
      <c r="Q99" s="162">
        <f t="shared" si="23"/>
        <v>13942</v>
      </c>
      <c r="R99" s="162">
        <f t="shared" si="23"/>
        <v>21395</v>
      </c>
      <c r="S99" s="162">
        <f t="shared" si="23"/>
        <v>28878</v>
      </c>
    </row>
    <row r="100" spans="1:19" ht="24.75" customHeight="1">
      <c r="A100" s="532"/>
      <c r="B100" s="532"/>
      <c r="C100" s="291" t="s">
        <v>159</v>
      </c>
      <c r="D100" s="524" t="s">
        <v>280</v>
      </c>
      <c r="E100" s="525"/>
      <c r="F100" s="176">
        <v>88</v>
      </c>
      <c r="G100" s="162">
        <f aca="true" t="shared" si="24" ref="G100:S100">G101+G102+G103</f>
        <v>22609</v>
      </c>
      <c r="H100" s="162">
        <f t="shared" si="24"/>
        <v>0</v>
      </c>
      <c r="I100" s="162">
        <f t="shared" si="24"/>
        <v>22397</v>
      </c>
      <c r="J100" s="307">
        <f>J101+J102+J103</f>
        <v>25054</v>
      </c>
      <c r="K100" s="162"/>
      <c r="L100" s="162">
        <f>L101+L102+L103</f>
        <v>18575</v>
      </c>
      <c r="M100" s="465">
        <f>M101+M102+M103</f>
        <v>25201</v>
      </c>
      <c r="N100" s="165">
        <f t="shared" si="17"/>
        <v>112.5195338661428</v>
      </c>
      <c r="O100" s="165">
        <f t="shared" si="21"/>
        <v>100.58673265745988</v>
      </c>
      <c r="P100" s="162">
        <f t="shared" si="24"/>
        <v>5673</v>
      </c>
      <c r="Q100" s="162">
        <f t="shared" si="24"/>
        <v>12098</v>
      </c>
      <c r="R100" s="162">
        <f t="shared" si="24"/>
        <v>18575</v>
      </c>
      <c r="S100" s="162">
        <f t="shared" si="24"/>
        <v>25201</v>
      </c>
    </row>
    <row r="101" spans="1:19" ht="15" customHeight="1">
      <c r="A101" s="532"/>
      <c r="B101" s="532"/>
      <c r="C101" s="543"/>
      <c r="D101" s="524" t="s">
        <v>175</v>
      </c>
      <c r="E101" s="525"/>
      <c r="F101" s="176">
        <v>89</v>
      </c>
      <c r="G101" s="162">
        <v>18765</v>
      </c>
      <c r="H101" s="162">
        <v>0</v>
      </c>
      <c r="I101" s="162">
        <v>18555</v>
      </c>
      <c r="J101" s="307">
        <v>20795</v>
      </c>
      <c r="K101" s="162"/>
      <c r="L101" s="162">
        <v>15418</v>
      </c>
      <c r="M101" s="465">
        <v>20890</v>
      </c>
      <c r="N101" s="165">
        <f t="shared" si="17"/>
        <v>112.58420910805714</v>
      </c>
      <c r="O101" s="165">
        <f t="shared" si="21"/>
        <v>100.45684058667949</v>
      </c>
      <c r="P101" s="162">
        <v>4709</v>
      </c>
      <c r="Q101" s="162">
        <v>11050</v>
      </c>
      <c r="R101" s="162">
        <v>15418</v>
      </c>
      <c r="S101" s="162">
        <v>20890</v>
      </c>
    </row>
    <row r="102" spans="1:19" ht="25.5" customHeight="1">
      <c r="A102" s="532"/>
      <c r="B102" s="532"/>
      <c r="C102" s="532"/>
      <c r="D102" s="524" t="s">
        <v>191</v>
      </c>
      <c r="E102" s="525"/>
      <c r="F102" s="176">
        <v>90</v>
      </c>
      <c r="G102" s="162">
        <v>3844</v>
      </c>
      <c r="H102" s="162">
        <v>0</v>
      </c>
      <c r="I102" s="162">
        <v>3842</v>
      </c>
      <c r="J102" s="307">
        <v>4259</v>
      </c>
      <c r="K102" s="162"/>
      <c r="L102" s="162">
        <v>3157</v>
      </c>
      <c r="M102" s="465">
        <v>4311</v>
      </c>
      <c r="N102" s="165">
        <f t="shared" si="17"/>
        <v>112.20718375845912</v>
      </c>
      <c r="O102" s="165">
        <f t="shared" si="21"/>
        <v>101.22094388354074</v>
      </c>
      <c r="P102" s="162">
        <v>964</v>
      </c>
      <c r="Q102" s="162">
        <v>1048</v>
      </c>
      <c r="R102" s="162">
        <v>3157</v>
      </c>
      <c r="S102" s="162">
        <v>4311</v>
      </c>
    </row>
    <row r="103" spans="1:19" ht="12.75" customHeight="1">
      <c r="A103" s="532"/>
      <c r="B103" s="532"/>
      <c r="C103" s="544"/>
      <c r="D103" s="524" t="s">
        <v>176</v>
      </c>
      <c r="E103" s="525"/>
      <c r="F103" s="176">
        <v>91</v>
      </c>
      <c r="G103" s="162">
        <v>0</v>
      </c>
      <c r="H103" s="162">
        <v>0</v>
      </c>
      <c r="I103" s="162">
        <v>0</v>
      </c>
      <c r="J103" s="307">
        <v>0</v>
      </c>
      <c r="K103" s="162"/>
      <c r="L103" s="162"/>
      <c r="M103" s="465">
        <v>0</v>
      </c>
      <c r="N103" s="165"/>
      <c r="O103" s="165"/>
      <c r="P103" s="162">
        <v>0</v>
      </c>
      <c r="Q103" s="162"/>
      <c r="R103" s="162"/>
      <c r="S103" s="162">
        <v>0</v>
      </c>
    </row>
    <row r="104" spans="1:19" ht="26.25" customHeight="1">
      <c r="A104" s="532"/>
      <c r="B104" s="532"/>
      <c r="C104" s="291" t="s">
        <v>160</v>
      </c>
      <c r="D104" s="524" t="s">
        <v>277</v>
      </c>
      <c r="E104" s="525"/>
      <c r="F104" s="176">
        <v>92</v>
      </c>
      <c r="G104" s="162">
        <f aca="true" t="shared" si="25" ref="G104:S104">G105+G108+G109+G110+G111</f>
        <v>3601</v>
      </c>
      <c r="H104" s="162">
        <f t="shared" si="25"/>
        <v>0</v>
      </c>
      <c r="I104" s="162">
        <f t="shared" si="25"/>
        <v>3581</v>
      </c>
      <c r="J104" s="307">
        <f>J105+J108+J109+J110+J111</f>
        <v>3833</v>
      </c>
      <c r="K104" s="162"/>
      <c r="L104" s="162">
        <f>L105+L108+L109+L110+L111</f>
        <v>2820</v>
      </c>
      <c r="M104" s="465">
        <f>M105+M108+M109+M110+M111</f>
        <v>3677</v>
      </c>
      <c r="N104" s="165">
        <f t="shared" si="17"/>
        <v>102.68081541468862</v>
      </c>
      <c r="O104" s="165">
        <f>M104/J104*100</f>
        <v>95.93008087659797</v>
      </c>
      <c r="P104" s="162">
        <f t="shared" si="25"/>
        <v>677</v>
      </c>
      <c r="Q104" s="162">
        <f t="shared" si="25"/>
        <v>1844</v>
      </c>
      <c r="R104" s="162">
        <f t="shared" si="25"/>
        <v>2820</v>
      </c>
      <c r="S104" s="162">
        <f t="shared" si="25"/>
        <v>3677</v>
      </c>
    </row>
    <row r="105" spans="1:19" ht="52.5" customHeight="1">
      <c r="A105" s="532"/>
      <c r="B105" s="532"/>
      <c r="C105" s="291"/>
      <c r="D105" s="524" t="s">
        <v>352</v>
      </c>
      <c r="E105" s="525"/>
      <c r="F105" s="176">
        <v>93</v>
      </c>
      <c r="G105" s="162">
        <v>446</v>
      </c>
      <c r="H105" s="162">
        <v>0</v>
      </c>
      <c r="I105" s="162">
        <v>449</v>
      </c>
      <c r="J105" s="307">
        <v>475</v>
      </c>
      <c r="K105" s="162"/>
      <c r="L105" s="162">
        <v>297</v>
      </c>
      <c r="M105" s="465">
        <v>463</v>
      </c>
      <c r="N105" s="165">
        <f t="shared" si="17"/>
        <v>103.11804008908685</v>
      </c>
      <c r="O105" s="165">
        <f>M105/J105*100</f>
        <v>97.47368421052632</v>
      </c>
      <c r="P105" s="162">
        <v>85</v>
      </c>
      <c r="Q105" s="162">
        <v>247</v>
      </c>
      <c r="R105" s="162">
        <v>297</v>
      </c>
      <c r="S105" s="162">
        <v>463</v>
      </c>
    </row>
    <row r="106" spans="1:19" ht="26.25" customHeight="1">
      <c r="A106" s="532"/>
      <c r="B106" s="532"/>
      <c r="C106" s="291"/>
      <c r="D106" s="285"/>
      <c r="E106" s="285" t="s">
        <v>238</v>
      </c>
      <c r="F106" s="176">
        <v>94</v>
      </c>
      <c r="G106" s="162"/>
      <c r="H106" s="162"/>
      <c r="I106" s="178"/>
      <c r="J106" s="423"/>
      <c r="K106" s="178"/>
      <c r="L106" s="178"/>
      <c r="M106" s="466"/>
      <c r="N106" s="165"/>
      <c r="O106" s="165"/>
      <c r="P106" s="178"/>
      <c r="Q106" s="178"/>
      <c r="R106" s="178"/>
      <c r="S106" s="178"/>
    </row>
    <row r="107" spans="1:19" ht="39.75" customHeight="1">
      <c r="A107" s="532"/>
      <c r="B107" s="532"/>
      <c r="C107" s="291"/>
      <c r="D107" s="285"/>
      <c r="E107" s="285" t="s">
        <v>239</v>
      </c>
      <c r="F107" s="176">
        <v>95</v>
      </c>
      <c r="G107" s="162"/>
      <c r="H107" s="162">
        <v>0</v>
      </c>
      <c r="I107" s="162">
        <v>0</v>
      </c>
      <c r="J107" s="307"/>
      <c r="K107" s="162"/>
      <c r="L107" s="162"/>
      <c r="M107" s="465"/>
      <c r="N107" s="165"/>
      <c r="O107" s="165"/>
      <c r="P107" s="162"/>
      <c r="Q107" s="162"/>
      <c r="R107" s="162"/>
      <c r="S107" s="162"/>
    </row>
    <row r="108" spans="1:19" ht="13.5" customHeight="1">
      <c r="A108" s="532"/>
      <c r="B108" s="532"/>
      <c r="C108" s="291"/>
      <c r="D108" s="524" t="s">
        <v>98</v>
      </c>
      <c r="E108" s="525"/>
      <c r="F108" s="176">
        <v>96</v>
      </c>
      <c r="G108" s="162">
        <v>2331</v>
      </c>
      <c r="H108" s="162">
        <v>0</v>
      </c>
      <c r="I108" s="162">
        <v>2309</v>
      </c>
      <c r="J108" s="307">
        <v>2443</v>
      </c>
      <c r="K108" s="162"/>
      <c r="L108" s="162">
        <v>1739</v>
      </c>
      <c r="M108" s="465">
        <v>2353</v>
      </c>
      <c r="N108" s="165">
        <f t="shared" si="17"/>
        <v>101.90558683412733</v>
      </c>
      <c r="O108" s="165">
        <f>M108/J108*100</f>
        <v>96.31600491199345</v>
      </c>
      <c r="P108" s="162">
        <v>574</v>
      </c>
      <c r="Q108" s="162">
        <v>1170</v>
      </c>
      <c r="R108" s="162">
        <v>1739</v>
      </c>
      <c r="S108" s="162">
        <v>2353</v>
      </c>
    </row>
    <row r="109" spans="1:19" ht="18" customHeight="1">
      <c r="A109" s="532"/>
      <c r="B109" s="532"/>
      <c r="C109" s="291"/>
      <c r="D109" s="524" t="s">
        <v>370</v>
      </c>
      <c r="E109" s="525"/>
      <c r="F109" s="176">
        <v>97</v>
      </c>
      <c r="G109" s="162">
        <v>806</v>
      </c>
      <c r="H109" s="162">
        <v>0</v>
      </c>
      <c r="I109" s="162">
        <v>804</v>
      </c>
      <c r="J109" s="307">
        <v>870</v>
      </c>
      <c r="K109" s="162"/>
      <c r="L109" s="162">
        <v>751</v>
      </c>
      <c r="M109" s="465">
        <v>811</v>
      </c>
      <c r="N109" s="165"/>
      <c r="O109" s="165">
        <f>M109/J109*100</f>
        <v>93.2183908045977</v>
      </c>
      <c r="P109" s="162">
        <v>0</v>
      </c>
      <c r="Q109" s="162">
        <v>397</v>
      </c>
      <c r="R109" s="162">
        <v>751</v>
      </c>
      <c r="S109" s="162">
        <v>811</v>
      </c>
    </row>
    <row r="110" spans="1:19" ht="27" customHeight="1">
      <c r="A110" s="532"/>
      <c r="B110" s="532"/>
      <c r="C110" s="291"/>
      <c r="D110" s="524" t="s">
        <v>172</v>
      </c>
      <c r="E110" s="525"/>
      <c r="F110" s="176">
        <v>98</v>
      </c>
      <c r="G110" s="162"/>
      <c r="H110" s="162"/>
      <c r="I110" s="178"/>
      <c r="J110" s="307">
        <v>0</v>
      </c>
      <c r="K110" s="178"/>
      <c r="L110" s="162"/>
      <c r="M110" s="465">
        <v>0</v>
      </c>
      <c r="N110" s="165"/>
      <c r="O110" s="165"/>
      <c r="P110" s="162"/>
      <c r="Q110" s="162"/>
      <c r="R110" s="162"/>
      <c r="S110" s="162">
        <v>0</v>
      </c>
    </row>
    <row r="111" spans="1:19" ht="14.25" customHeight="1">
      <c r="A111" s="532"/>
      <c r="B111" s="532"/>
      <c r="C111" s="291"/>
      <c r="D111" s="524" t="s">
        <v>173</v>
      </c>
      <c r="E111" s="525"/>
      <c r="F111" s="176">
        <v>99</v>
      </c>
      <c r="G111" s="162">
        <v>18</v>
      </c>
      <c r="H111" s="162">
        <v>0</v>
      </c>
      <c r="I111" s="162">
        <v>19</v>
      </c>
      <c r="J111" s="307">
        <v>45</v>
      </c>
      <c r="K111" s="162"/>
      <c r="L111" s="162">
        <v>33</v>
      </c>
      <c r="M111" s="465">
        <v>50</v>
      </c>
      <c r="N111" s="165">
        <f t="shared" si="17"/>
        <v>263.15789473684214</v>
      </c>
      <c r="O111" s="165">
        <f>M111/J111*100</f>
        <v>111.11111111111111</v>
      </c>
      <c r="P111" s="162">
        <v>18</v>
      </c>
      <c r="Q111" s="162">
        <v>30</v>
      </c>
      <c r="R111" s="162">
        <v>33</v>
      </c>
      <c r="S111" s="162">
        <v>50</v>
      </c>
    </row>
    <row r="112" spans="1:19" ht="25.5" customHeight="1">
      <c r="A112" s="532"/>
      <c r="B112" s="532"/>
      <c r="C112" s="291" t="s">
        <v>161</v>
      </c>
      <c r="D112" s="524" t="s">
        <v>278</v>
      </c>
      <c r="E112" s="525"/>
      <c r="F112" s="176">
        <v>100</v>
      </c>
      <c r="G112" s="162">
        <f aca="true" t="shared" si="26" ref="G112:S112">G113+G114+G115</f>
        <v>0</v>
      </c>
      <c r="H112" s="162">
        <f t="shared" si="26"/>
        <v>0</v>
      </c>
      <c r="I112" s="162">
        <f t="shared" si="26"/>
        <v>0</v>
      </c>
      <c r="J112" s="307">
        <f>J113+J114+J115</f>
        <v>0</v>
      </c>
      <c r="K112" s="162"/>
      <c r="L112" s="162">
        <f>L113+L114+L115</f>
        <v>0</v>
      </c>
      <c r="M112" s="465">
        <f>M113+M114+M115</f>
        <v>0</v>
      </c>
      <c r="N112" s="165"/>
      <c r="O112" s="165"/>
      <c r="P112" s="162">
        <f t="shared" si="26"/>
        <v>0</v>
      </c>
      <c r="Q112" s="162">
        <f t="shared" si="26"/>
        <v>0</v>
      </c>
      <c r="R112" s="162">
        <f t="shared" si="26"/>
        <v>0</v>
      </c>
      <c r="S112" s="162">
        <f t="shared" si="26"/>
        <v>0</v>
      </c>
    </row>
    <row r="113" spans="1:19" ht="27" customHeight="1">
      <c r="A113" s="532"/>
      <c r="B113" s="532"/>
      <c r="C113" s="291"/>
      <c r="D113" s="524" t="s">
        <v>99</v>
      </c>
      <c r="E113" s="525"/>
      <c r="F113" s="176">
        <v>101</v>
      </c>
      <c r="G113" s="162">
        <v>0</v>
      </c>
      <c r="H113" s="162">
        <v>0</v>
      </c>
      <c r="I113" s="162">
        <v>0</v>
      </c>
      <c r="J113" s="307">
        <v>0</v>
      </c>
      <c r="K113" s="162"/>
      <c r="L113" s="162"/>
      <c r="M113" s="465">
        <v>0</v>
      </c>
      <c r="N113" s="165"/>
      <c r="O113" s="165"/>
      <c r="P113" s="162"/>
      <c r="Q113" s="162"/>
      <c r="R113" s="162"/>
      <c r="S113" s="162">
        <v>0</v>
      </c>
    </row>
    <row r="114" spans="1:19" ht="24.75" customHeight="1">
      <c r="A114" s="532"/>
      <c r="B114" s="532"/>
      <c r="C114" s="291"/>
      <c r="D114" s="524" t="s">
        <v>100</v>
      </c>
      <c r="E114" s="525"/>
      <c r="F114" s="176">
        <v>102</v>
      </c>
      <c r="G114" s="162">
        <v>0</v>
      </c>
      <c r="H114" s="162">
        <v>0</v>
      </c>
      <c r="I114" s="162">
        <v>0</v>
      </c>
      <c r="J114" s="307">
        <v>0</v>
      </c>
      <c r="K114" s="162"/>
      <c r="L114" s="162"/>
      <c r="M114" s="465">
        <v>0</v>
      </c>
      <c r="N114" s="165"/>
      <c r="O114" s="165"/>
      <c r="P114" s="162"/>
      <c r="Q114" s="162"/>
      <c r="R114" s="162"/>
      <c r="S114" s="162">
        <v>0</v>
      </c>
    </row>
    <row r="115" spans="1:19" ht="38.25" customHeight="1">
      <c r="A115" s="532"/>
      <c r="B115" s="532"/>
      <c r="C115" s="291"/>
      <c r="D115" s="524" t="s">
        <v>174</v>
      </c>
      <c r="E115" s="525"/>
      <c r="F115" s="176">
        <v>103</v>
      </c>
      <c r="G115" s="162"/>
      <c r="H115" s="162"/>
      <c r="I115" s="178"/>
      <c r="J115" s="423"/>
      <c r="K115" s="178"/>
      <c r="L115" s="178"/>
      <c r="M115" s="466"/>
      <c r="N115" s="165"/>
      <c r="O115" s="165"/>
      <c r="P115" s="178"/>
      <c r="Q115" s="178"/>
      <c r="R115" s="178"/>
      <c r="S115" s="178"/>
    </row>
    <row r="116" spans="1:19" ht="50.25" customHeight="1">
      <c r="A116" s="532"/>
      <c r="B116" s="532"/>
      <c r="C116" s="291" t="s">
        <v>162</v>
      </c>
      <c r="D116" s="524" t="s">
        <v>305</v>
      </c>
      <c r="E116" s="525"/>
      <c r="F116" s="176">
        <v>104</v>
      </c>
      <c r="G116" s="162">
        <f aca="true" t="shared" si="27" ref="G116:S116">G117+G120+G123+G124</f>
        <v>182</v>
      </c>
      <c r="H116" s="162">
        <f t="shared" si="27"/>
        <v>0</v>
      </c>
      <c r="I116" s="162">
        <f t="shared" si="27"/>
        <v>182</v>
      </c>
      <c r="J116" s="307">
        <f>J117+J120+J123+J124</f>
        <v>200</v>
      </c>
      <c r="K116" s="162"/>
      <c r="L116" s="162">
        <f>L117+L120+L123+L124</f>
        <v>150</v>
      </c>
      <c r="M116" s="465">
        <f>M117+M120+M123+M124</f>
        <v>200</v>
      </c>
      <c r="N116" s="165">
        <f t="shared" si="17"/>
        <v>109.8901098901099</v>
      </c>
      <c r="O116" s="165">
        <f>M116/J116*100</f>
        <v>100</v>
      </c>
      <c r="P116" s="162">
        <f t="shared" si="27"/>
        <v>50</v>
      </c>
      <c r="Q116" s="162">
        <f t="shared" si="27"/>
        <v>100</v>
      </c>
      <c r="R116" s="162">
        <f t="shared" si="27"/>
        <v>150</v>
      </c>
      <c r="S116" s="162">
        <f t="shared" si="27"/>
        <v>200</v>
      </c>
    </row>
    <row r="117" spans="1:19" ht="13.5" customHeight="1">
      <c r="A117" s="532"/>
      <c r="B117" s="532"/>
      <c r="C117" s="543"/>
      <c r="D117" s="524" t="s">
        <v>222</v>
      </c>
      <c r="E117" s="525"/>
      <c r="F117" s="176">
        <v>105</v>
      </c>
      <c r="G117" s="162">
        <f aca="true" t="shared" si="28" ref="G117:S117">G118+G119</f>
        <v>182</v>
      </c>
      <c r="H117" s="162">
        <f t="shared" si="28"/>
        <v>0</v>
      </c>
      <c r="I117" s="162">
        <f t="shared" si="28"/>
        <v>182</v>
      </c>
      <c r="J117" s="307">
        <f>J118+J119</f>
        <v>200</v>
      </c>
      <c r="K117" s="162"/>
      <c r="L117" s="162">
        <f>L118+L119</f>
        <v>150</v>
      </c>
      <c r="M117" s="465">
        <f>M118+M119</f>
        <v>200</v>
      </c>
      <c r="N117" s="165">
        <f t="shared" si="17"/>
        <v>109.8901098901099</v>
      </c>
      <c r="O117" s="165">
        <f>M117/J117*100</f>
        <v>100</v>
      </c>
      <c r="P117" s="162">
        <f t="shared" si="28"/>
        <v>50</v>
      </c>
      <c r="Q117" s="162">
        <f t="shared" si="28"/>
        <v>100</v>
      </c>
      <c r="R117" s="162">
        <f t="shared" si="28"/>
        <v>150</v>
      </c>
      <c r="S117" s="162">
        <f t="shared" si="28"/>
        <v>200</v>
      </c>
    </row>
    <row r="118" spans="1:19" ht="13.5" customHeight="1">
      <c r="A118" s="532"/>
      <c r="B118" s="532"/>
      <c r="C118" s="532"/>
      <c r="D118" s="285"/>
      <c r="E118" s="183" t="s">
        <v>263</v>
      </c>
      <c r="F118" s="176">
        <v>106</v>
      </c>
      <c r="G118" s="162">
        <v>182</v>
      </c>
      <c r="H118" s="162">
        <v>0</v>
      </c>
      <c r="I118" s="162">
        <v>182</v>
      </c>
      <c r="J118" s="307">
        <v>200</v>
      </c>
      <c r="K118" s="162"/>
      <c r="L118" s="162">
        <v>150</v>
      </c>
      <c r="M118" s="465">
        <v>200</v>
      </c>
      <c r="N118" s="165">
        <f t="shared" si="17"/>
        <v>109.8901098901099</v>
      </c>
      <c r="O118" s="165">
        <f>M118/J118*100</f>
        <v>100</v>
      </c>
      <c r="P118" s="162">
        <v>50</v>
      </c>
      <c r="Q118" s="162">
        <v>100</v>
      </c>
      <c r="R118" s="162">
        <v>150</v>
      </c>
      <c r="S118" s="162">
        <v>200</v>
      </c>
    </row>
    <row r="119" spans="1:19" ht="13.5" customHeight="1">
      <c r="A119" s="532"/>
      <c r="B119" s="532"/>
      <c r="C119" s="532"/>
      <c r="D119" s="285"/>
      <c r="E119" s="183" t="s">
        <v>283</v>
      </c>
      <c r="F119" s="176">
        <v>107</v>
      </c>
      <c r="G119" s="162"/>
      <c r="H119" s="162"/>
      <c r="I119" s="178"/>
      <c r="J119" s="423"/>
      <c r="K119" s="178"/>
      <c r="L119" s="178"/>
      <c r="M119" s="466"/>
      <c r="N119" s="165"/>
      <c r="O119" s="165"/>
      <c r="P119" s="178"/>
      <c r="Q119" s="178"/>
      <c r="R119" s="178"/>
      <c r="S119" s="178"/>
    </row>
    <row r="120" spans="1:19" ht="27" customHeight="1">
      <c r="A120" s="532"/>
      <c r="B120" s="532"/>
      <c r="C120" s="532"/>
      <c r="D120" s="524" t="s">
        <v>262</v>
      </c>
      <c r="E120" s="525"/>
      <c r="F120" s="176">
        <v>108</v>
      </c>
      <c r="G120" s="162"/>
      <c r="H120" s="162"/>
      <c r="I120" s="178"/>
      <c r="J120" s="423"/>
      <c r="K120" s="178"/>
      <c r="L120" s="178"/>
      <c r="M120" s="466"/>
      <c r="N120" s="165"/>
      <c r="O120" s="165"/>
      <c r="P120" s="178"/>
      <c r="Q120" s="178"/>
      <c r="R120" s="178"/>
      <c r="S120" s="178"/>
    </row>
    <row r="121" spans="1:19" ht="14.25" customHeight="1">
      <c r="A121" s="532"/>
      <c r="B121" s="532"/>
      <c r="C121" s="532"/>
      <c r="D121" s="285"/>
      <c r="E121" s="183" t="s">
        <v>263</v>
      </c>
      <c r="F121" s="176">
        <v>109</v>
      </c>
      <c r="G121" s="162"/>
      <c r="H121" s="162"/>
      <c r="I121" s="178"/>
      <c r="J121" s="423"/>
      <c r="K121" s="178"/>
      <c r="L121" s="178"/>
      <c r="M121" s="466"/>
      <c r="N121" s="165"/>
      <c r="O121" s="165"/>
      <c r="P121" s="178"/>
      <c r="Q121" s="178"/>
      <c r="R121" s="178"/>
      <c r="S121" s="178"/>
    </row>
    <row r="122" spans="1:19" ht="14.25" customHeight="1">
      <c r="A122" s="532"/>
      <c r="B122" s="532"/>
      <c r="C122" s="532"/>
      <c r="D122" s="285"/>
      <c r="E122" s="183" t="s">
        <v>283</v>
      </c>
      <c r="F122" s="176">
        <v>110</v>
      </c>
      <c r="G122" s="162"/>
      <c r="H122" s="162"/>
      <c r="I122" s="178"/>
      <c r="J122" s="423"/>
      <c r="K122" s="178"/>
      <c r="L122" s="178"/>
      <c r="M122" s="466"/>
      <c r="N122" s="165"/>
      <c r="O122" s="165"/>
      <c r="P122" s="178"/>
      <c r="Q122" s="178"/>
      <c r="R122" s="178"/>
      <c r="S122" s="178"/>
    </row>
    <row r="123" spans="1:19" ht="16.5" customHeight="1">
      <c r="A123" s="532"/>
      <c r="B123" s="532"/>
      <c r="C123" s="544"/>
      <c r="D123" s="524" t="s">
        <v>220</v>
      </c>
      <c r="E123" s="525"/>
      <c r="F123" s="176">
        <v>111</v>
      </c>
      <c r="G123" s="162"/>
      <c r="H123" s="162"/>
      <c r="I123" s="178"/>
      <c r="J123" s="423"/>
      <c r="K123" s="178"/>
      <c r="L123" s="178"/>
      <c r="M123" s="466"/>
      <c r="N123" s="165"/>
      <c r="O123" s="165"/>
      <c r="P123" s="178"/>
      <c r="Q123" s="178"/>
      <c r="R123" s="178"/>
      <c r="S123" s="178"/>
    </row>
    <row r="124" spans="1:19" ht="26.25" customHeight="1">
      <c r="A124" s="532"/>
      <c r="B124" s="532"/>
      <c r="C124" s="291"/>
      <c r="D124" s="524" t="s">
        <v>221</v>
      </c>
      <c r="E124" s="525"/>
      <c r="F124" s="176">
        <v>112</v>
      </c>
      <c r="G124" s="162"/>
      <c r="H124" s="162"/>
      <c r="I124" s="178"/>
      <c r="J124" s="423"/>
      <c r="K124" s="178"/>
      <c r="L124" s="178"/>
      <c r="M124" s="466"/>
      <c r="N124" s="165"/>
      <c r="O124" s="165"/>
      <c r="P124" s="178"/>
      <c r="Q124" s="178"/>
      <c r="R124" s="178"/>
      <c r="S124" s="178"/>
    </row>
    <row r="125" spans="1:19" ht="16.5" customHeight="1">
      <c r="A125" s="532"/>
      <c r="B125" s="532"/>
      <c r="C125" s="291" t="s">
        <v>163</v>
      </c>
      <c r="D125" s="549" t="s">
        <v>371</v>
      </c>
      <c r="E125" s="550"/>
      <c r="F125" s="176">
        <v>113</v>
      </c>
      <c r="G125" s="162">
        <v>513</v>
      </c>
      <c r="H125" s="162">
        <v>0</v>
      </c>
      <c r="I125" s="162">
        <v>508</v>
      </c>
      <c r="J125" s="307">
        <v>560</v>
      </c>
      <c r="K125" s="162"/>
      <c r="L125" s="162">
        <v>422</v>
      </c>
      <c r="M125" s="465">
        <v>569</v>
      </c>
      <c r="N125" s="165">
        <f t="shared" si="17"/>
        <v>112.00787401574803</v>
      </c>
      <c r="O125" s="165">
        <f>M125/J125*100</f>
        <v>101.60714285714285</v>
      </c>
      <c r="P125" s="162">
        <v>129</v>
      </c>
      <c r="Q125" s="162">
        <v>275</v>
      </c>
      <c r="R125" s="162">
        <v>422</v>
      </c>
      <c r="S125" s="162">
        <v>569</v>
      </c>
    </row>
    <row r="126" spans="1:19" ht="38.25" customHeight="1">
      <c r="A126" s="532"/>
      <c r="B126" s="532"/>
      <c r="C126" s="551" t="s">
        <v>372</v>
      </c>
      <c r="D126" s="552"/>
      <c r="E126" s="553"/>
      <c r="F126" s="254">
        <v>114</v>
      </c>
      <c r="G126" s="162">
        <f aca="true" t="shared" si="29" ref="G126:S126">G127+G130+G131+G132+G133+G134</f>
        <v>799</v>
      </c>
      <c r="H126" s="162">
        <f t="shared" si="29"/>
        <v>0</v>
      </c>
      <c r="I126" s="162">
        <f t="shared" si="29"/>
        <v>809</v>
      </c>
      <c r="J126" s="307">
        <f>J127+J130+J131+J132+J133+J134</f>
        <v>1068</v>
      </c>
      <c r="K126" s="162"/>
      <c r="L126" s="162">
        <f>L127+L130+L131+L132+L133+L134</f>
        <v>790</v>
      </c>
      <c r="M126" s="465">
        <f>M127+M130+M131+M132+M133+M134</f>
        <v>1065</v>
      </c>
      <c r="N126" s="165">
        <f t="shared" si="17"/>
        <v>131.64400494437578</v>
      </c>
      <c r="O126" s="165">
        <f>M126/J126*100</f>
        <v>99.71910112359551</v>
      </c>
      <c r="P126" s="162">
        <f t="shared" si="29"/>
        <v>241</v>
      </c>
      <c r="Q126" s="162">
        <f t="shared" si="29"/>
        <v>492</v>
      </c>
      <c r="R126" s="162">
        <f t="shared" si="29"/>
        <v>790</v>
      </c>
      <c r="S126" s="162">
        <f t="shared" si="29"/>
        <v>1065</v>
      </c>
    </row>
    <row r="127" spans="1:19" ht="27.75" customHeight="1">
      <c r="A127" s="532"/>
      <c r="B127" s="532"/>
      <c r="C127" s="291" t="s">
        <v>30</v>
      </c>
      <c r="D127" s="524" t="s">
        <v>373</v>
      </c>
      <c r="E127" s="525"/>
      <c r="F127" s="254">
        <v>115</v>
      </c>
      <c r="G127" s="162">
        <f aca="true" t="shared" si="30" ref="G127:S127">G128+G129</f>
        <v>3</v>
      </c>
      <c r="H127" s="162">
        <f t="shared" si="30"/>
        <v>0</v>
      </c>
      <c r="I127" s="162">
        <f t="shared" si="30"/>
        <v>3</v>
      </c>
      <c r="J127" s="307">
        <f>J128+J129</f>
        <v>3</v>
      </c>
      <c r="K127" s="162"/>
      <c r="L127" s="162">
        <f>L128+L129</f>
        <v>5</v>
      </c>
      <c r="M127" s="465">
        <f>M128+M129</f>
        <v>6</v>
      </c>
      <c r="N127" s="165">
        <f t="shared" si="17"/>
        <v>200</v>
      </c>
      <c r="O127" s="165"/>
      <c r="P127" s="162">
        <f t="shared" si="30"/>
        <v>0</v>
      </c>
      <c r="Q127" s="162">
        <f t="shared" si="30"/>
        <v>0</v>
      </c>
      <c r="R127" s="162">
        <f t="shared" si="30"/>
        <v>5</v>
      </c>
      <c r="S127" s="162">
        <f t="shared" si="30"/>
        <v>6</v>
      </c>
    </row>
    <row r="128" spans="1:19" ht="15">
      <c r="A128" s="532"/>
      <c r="B128" s="532"/>
      <c r="C128" s="291"/>
      <c r="D128" s="524" t="s">
        <v>101</v>
      </c>
      <c r="E128" s="525"/>
      <c r="F128" s="176">
        <v>116</v>
      </c>
      <c r="G128" s="162">
        <v>2</v>
      </c>
      <c r="H128" s="162"/>
      <c r="I128" s="162">
        <v>2</v>
      </c>
      <c r="J128" s="307">
        <v>2</v>
      </c>
      <c r="K128" s="162"/>
      <c r="L128" s="162">
        <v>2</v>
      </c>
      <c r="M128" s="465">
        <v>2</v>
      </c>
      <c r="N128" s="165">
        <f t="shared" si="17"/>
        <v>100</v>
      </c>
      <c r="O128" s="165"/>
      <c r="P128" s="178"/>
      <c r="Q128" s="178"/>
      <c r="R128" s="162">
        <v>2</v>
      </c>
      <c r="S128" s="162">
        <v>2</v>
      </c>
    </row>
    <row r="129" spans="1:19" ht="15">
      <c r="A129" s="532"/>
      <c r="B129" s="532"/>
      <c r="C129" s="291"/>
      <c r="D129" s="524" t="s">
        <v>102</v>
      </c>
      <c r="E129" s="525"/>
      <c r="F129" s="176">
        <v>117</v>
      </c>
      <c r="G129" s="162">
        <v>1</v>
      </c>
      <c r="H129" s="162"/>
      <c r="I129" s="162">
        <v>1</v>
      </c>
      <c r="J129" s="307">
        <v>1</v>
      </c>
      <c r="K129" s="162"/>
      <c r="L129" s="162">
        <v>3</v>
      </c>
      <c r="M129" s="465">
        <v>4</v>
      </c>
      <c r="N129" s="165">
        <f t="shared" si="17"/>
        <v>400</v>
      </c>
      <c r="O129" s="165"/>
      <c r="P129" s="178"/>
      <c r="Q129" s="178"/>
      <c r="R129" s="162">
        <v>3</v>
      </c>
      <c r="S129" s="162">
        <v>4</v>
      </c>
    </row>
    <row r="130" spans="1:19" ht="15">
      <c r="A130" s="532"/>
      <c r="B130" s="532"/>
      <c r="C130" s="291" t="s">
        <v>31</v>
      </c>
      <c r="D130" s="524" t="s">
        <v>103</v>
      </c>
      <c r="E130" s="525"/>
      <c r="F130" s="254">
        <v>118</v>
      </c>
      <c r="G130" s="162">
        <v>0</v>
      </c>
      <c r="H130" s="162"/>
      <c r="I130" s="162">
        <v>18</v>
      </c>
      <c r="J130" s="423"/>
      <c r="K130" s="162"/>
      <c r="L130" s="178"/>
      <c r="M130" s="466"/>
      <c r="N130" s="165"/>
      <c r="O130" s="165"/>
      <c r="P130" s="178"/>
      <c r="Q130" s="178"/>
      <c r="R130" s="178"/>
      <c r="S130" s="178"/>
    </row>
    <row r="131" spans="1:19" ht="27" customHeight="1">
      <c r="A131" s="532"/>
      <c r="B131" s="532"/>
      <c r="C131" s="291" t="s">
        <v>33</v>
      </c>
      <c r="D131" s="524" t="s">
        <v>210</v>
      </c>
      <c r="E131" s="525"/>
      <c r="F131" s="254">
        <v>119</v>
      </c>
      <c r="G131" s="162"/>
      <c r="H131" s="162"/>
      <c r="I131" s="178"/>
      <c r="J131" s="423"/>
      <c r="K131" s="178"/>
      <c r="L131" s="178"/>
      <c r="M131" s="466"/>
      <c r="N131" s="165"/>
      <c r="O131" s="165"/>
      <c r="P131" s="178"/>
      <c r="Q131" s="178"/>
      <c r="R131" s="178"/>
      <c r="S131" s="178"/>
    </row>
    <row r="132" spans="1:19" ht="16.5" customHeight="1">
      <c r="A132" s="532"/>
      <c r="B132" s="532"/>
      <c r="C132" s="291" t="s">
        <v>35</v>
      </c>
      <c r="D132" s="524" t="s">
        <v>49</v>
      </c>
      <c r="E132" s="525"/>
      <c r="F132" s="254">
        <v>120</v>
      </c>
      <c r="G132" s="162">
        <v>6</v>
      </c>
      <c r="H132" s="162"/>
      <c r="I132" s="162">
        <v>15</v>
      </c>
      <c r="J132" s="307">
        <v>15</v>
      </c>
      <c r="K132" s="162"/>
      <c r="L132" s="162">
        <v>3</v>
      </c>
      <c r="M132" s="465">
        <v>22</v>
      </c>
      <c r="N132" s="165">
        <f t="shared" si="17"/>
        <v>146.66666666666666</v>
      </c>
      <c r="O132" s="165"/>
      <c r="P132" s="162">
        <v>0</v>
      </c>
      <c r="Q132" s="162">
        <v>3</v>
      </c>
      <c r="R132" s="162">
        <v>3</v>
      </c>
      <c r="S132" s="162">
        <v>22</v>
      </c>
    </row>
    <row r="133" spans="1:19" ht="26.25" customHeight="1">
      <c r="A133" s="532"/>
      <c r="B133" s="532"/>
      <c r="C133" s="391" t="s">
        <v>36</v>
      </c>
      <c r="D133" s="524" t="s">
        <v>44</v>
      </c>
      <c r="E133" s="525"/>
      <c r="F133" s="254">
        <v>121</v>
      </c>
      <c r="G133" s="162">
        <v>722</v>
      </c>
      <c r="H133" s="162">
        <v>0</v>
      </c>
      <c r="I133" s="162">
        <v>720</v>
      </c>
      <c r="J133" s="307">
        <v>1090</v>
      </c>
      <c r="K133" s="162"/>
      <c r="L133" s="162">
        <v>782</v>
      </c>
      <c r="M133" s="465">
        <v>1077</v>
      </c>
      <c r="N133" s="165">
        <f t="shared" si="17"/>
        <v>149.58333333333334</v>
      </c>
      <c r="O133" s="165">
        <f>M133/J133*100</f>
        <v>98.80733944954129</v>
      </c>
      <c r="P133" s="162">
        <v>241</v>
      </c>
      <c r="Q133" s="162">
        <v>489</v>
      </c>
      <c r="R133" s="162">
        <v>782</v>
      </c>
      <c r="S133" s="162">
        <v>1077</v>
      </c>
    </row>
    <row r="134" spans="1:19" ht="39.75" customHeight="1">
      <c r="A134" s="532"/>
      <c r="B134" s="544"/>
      <c r="C134" s="312" t="s">
        <v>235</v>
      </c>
      <c r="D134" s="547" t="s">
        <v>374</v>
      </c>
      <c r="E134" s="548"/>
      <c r="F134" s="254">
        <v>122</v>
      </c>
      <c r="G134" s="162">
        <f aca="true" t="shared" si="31" ref="G134:S134">G135-G138</f>
        <v>68</v>
      </c>
      <c r="H134" s="162">
        <f t="shared" si="31"/>
        <v>0</v>
      </c>
      <c r="I134" s="162">
        <f t="shared" si="31"/>
        <v>53</v>
      </c>
      <c r="J134" s="307">
        <f>J135-J138</f>
        <v>-40</v>
      </c>
      <c r="K134" s="162"/>
      <c r="L134" s="162">
        <f>L135-L138</f>
        <v>0</v>
      </c>
      <c r="M134" s="465">
        <f>M135-M138</f>
        <v>-40</v>
      </c>
      <c r="N134" s="165">
        <f t="shared" si="17"/>
        <v>-75.47169811320755</v>
      </c>
      <c r="O134" s="165"/>
      <c r="P134" s="162">
        <f t="shared" si="31"/>
        <v>0</v>
      </c>
      <c r="Q134" s="162">
        <f t="shared" si="31"/>
        <v>0</v>
      </c>
      <c r="R134" s="162">
        <f t="shared" si="31"/>
        <v>0</v>
      </c>
      <c r="S134" s="162">
        <f t="shared" si="31"/>
        <v>-40</v>
      </c>
    </row>
    <row r="135" spans="1:19" ht="25.5">
      <c r="A135" s="532"/>
      <c r="B135" s="291"/>
      <c r="C135" s="304"/>
      <c r="D135" s="184" t="s">
        <v>140</v>
      </c>
      <c r="E135" s="185" t="s">
        <v>291</v>
      </c>
      <c r="F135" s="176">
        <v>123</v>
      </c>
      <c r="G135" s="162">
        <v>888</v>
      </c>
      <c r="H135" s="162"/>
      <c r="I135" s="162">
        <v>504</v>
      </c>
      <c r="J135" s="307">
        <v>310</v>
      </c>
      <c r="K135" s="162"/>
      <c r="L135" s="162"/>
      <c r="M135" s="465">
        <v>310</v>
      </c>
      <c r="N135" s="165">
        <f t="shared" si="17"/>
        <v>61.50793650793651</v>
      </c>
      <c r="O135" s="165"/>
      <c r="P135" s="162"/>
      <c r="Q135" s="162"/>
      <c r="R135" s="162"/>
      <c r="S135" s="162">
        <v>310</v>
      </c>
    </row>
    <row r="136" spans="1:19" ht="38.25">
      <c r="A136" s="532"/>
      <c r="B136" s="291"/>
      <c r="D136" s="184" t="s">
        <v>284</v>
      </c>
      <c r="E136" s="183" t="s">
        <v>292</v>
      </c>
      <c r="F136" s="176">
        <v>124</v>
      </c>
      <c r="G136" s="162"/>
      <c r="H136" s="162"/>
      <c r="I136" s="162">
        <v>0</v>
      </c>
      <c r="J136" s="423"/>
      <c r="K136" s="162"/>
      <c r="L136" s="178"/>
      <c r="M136" s="466"/>
      <c r="N136" s="165"/>
      <c r="O136" s="165"/>
      <c r="P136" s="178"/>
      <c r="Q136" s="178"/>
      <c r="R136" s="178"/>
      <c r="S136" s="178"/>
    </row>
    <row r="137" spans="1:19" ht="25.5">
      <c r="A137" s="532"/>
      <c r="B137" s="291"/>
      <c r="D137" s="184" t="s">
        <v>308</v>
      </c>
      <c r="E137" s="187" t="s">
        <v>315</v>
      </c>
      <c r="F137" s="176">
        <v>125</v>
      </c>
      <c r="G137" s="162"/>
      <c r="H137" s="162"/>
      <c r="I137" s="162">
        <v>0</v>
      </c>
      <c r="J137" s="423"/>
      <c r="K137" s="162"/>
      <c r="L137" s="178"/>
      <c r="M137" s="466"/>
      <c r="N137" s="165"/>
      <c r="O137" s="165"/>
      <c r="P137" s="178"/>
      <c r="Q137" s="178"/>
      <c r="R137" s="178"/>
      <c r="S137" s="178"/>
    </row>
    <row r="138" spans="1:19" ht="29.25" customHeight="1">
      <c r="A138" s="532"/>
      <c r="B138" s="291"/>
      <c r="D138" s="184" t="s">
        <v>213</v>
      </c>
      <c r="E138" s="185" t="s">
        <v>219</v>
      </c>
      <c r="F138" s="176">
        <v>126</v>
      </c>
      <c r="G138" s="162">
        <f aca="true" t="shared" si="32" ref="G138:S138">G139</f>
        <v>820</v>
      </c>
      <c r="H138" s="162">
        <f t="shared" si="32"/>
        <v>0</v>
      </c>
      <c r="I138" s="162">
        <f t="shared" si="32"/>
        <v>451</v>
      </c>
      <c r="J138" s="307">
        <f t="shared" si="32"/>
        <v>350</v>
      </c>
      <c r="K138" s="162"/>
      <c r="L138" s="162">
        <f t="shared" si="32"/>
        <v>0</v>
      </c>
      <c r="M138" s="465">
        <f t="shared" si="32"/>
        <v>350</v>
      </c>
      <c r="N138" s="165">
        <f t="shared" si="17"/>
        <v>77.60532150776052</v>
      </c>
      <c r="O138" s="165"/>
      <c r="P138" s="162">
        <f t="shared" si="32"/>
        <v>0</v>
      </c>
      <c r="Q138" s="162">
        <f t="shared" si="32"/>
        <v>0</v>
      </c>
      <c r="R138" s="162">
        <f t="shared" si="32"/>
        <v>0</v>
      </c>
      <c r="S138" s="162">
        <f t="shared" si="32"/>
        <v>350</v>
      </c>
    </row>
    <row r="139" spans="1:19" ht="25.5" customHeight="1">
      <c r="A139" s="532"/>
      <c r="B139" s="291"/>
      <c r="C139" s="291"/>
      <c r="D139" s="285" t="s">
        <v>214</v>
      </c>
      <c r="E139" s="285" t="s">
        <v>389</v>
      </c>
      <c r="F139" s="176">
        <v>127</v>
      </c>
      <c r="G139" s="162">
        <f aca="true" t="shared" si="33" ref="G139:S139">G140+G141+G142</f>
        <v>820</v>
      </c>
      <c r="H139" s="162">
        <f t="shared" si="33"/>
        <v>0</v>
      </c>
      <c r="I139" s="162">
        <f t="shared" si="33"/>
        <v>451</v>
      </c>
      <c r="J139" s="307">
        <f>J140+J141+J142</f>
        <v>350</v>
      </c>
      <c r="K139" s="162"/>
      <c r="L139" s="162">
        <f>L140+L141+L142</f>
        <v>0</v>
      </c>
      <c r="M139" s="465">
        <f>M140+M141+M142</f>
        <v>350</v>
      </c>
      <c r="N139" s="165">
        <f t="shared" si="17"/>
        <v>77.60532150776052</v>
      </c>
      <c r="O139" s="165"/>
      <c r="P139" s="162">
        <f t="shared" si="33"/>
        <v>0</v>
      </c>
      <c r="Q139" s="162">
        <f t="shared" si="33"/>
        <v>0</v>
      </c>
      <c r="R139" s="162">
        <f t="shared" si="33"/>
        <v>0</v>
      </c>
      <c r="S139" s="162">
        <f t="shared" si="33"/>
        <v>350</v>
      </c>
    </row>
    <row r="140" spans="1:19" ht="13.5" customHeight="1">
      <c r="A140" s="532"/>
      <c r="B140" s="291"/>
      <c r="C140" s="291"/>
      <c r="D140" s="285"/>
      <c r="E140" s="285" t="s">
        <v>229</v>
      </c>
      <c r="F140" s="176">
        <v>128</v>
      </c>
      <c r="G140" s="162"/>
      <c r="H140" s="162"/>
      <c r="I140" s="178"/>
      <c r="J140" s="423"/>
      <c r="K140" s="178"/>
      <c r="L140" s="178"/>
      <c r="M140" s="466"/>
      <c r="N140" s="165"/>
      <c r="O140" s="165"/>
      <c r="P140" s="178"/>
      <c r="Q140" s="178"/>
      <c r="R140" s="178"/>
      <c r="S140" s="178"/>
    </row>
    <row r="141" spans="1:19" ht="24" customHeight="1">
      <c r="A141" s="532"/>
      <c r="B141" s="291"/>
      <c r="C141" s="291"/>
      <c r="D141" s="285"/>
      <c r="E141" s="285" t="s">
        <v>230</v>
      </c>
      <c r="F141" s="176">
        <v>129</v>
      </c>
      <c r="G141" s="162">
        <v>0</v>
      </c>
      <c r="H141" s="162"/>
      <c r="I141" s="162">
        <v>0</v>
      </c>
      <c r="J141" s="423"/>
      <c r="K141" s="162"/>
      <c r="L141" s="178"/>
      <c r="M141" s="466"/>
      <c r="N141" s="165"/>
      <c r="O141" s="165"/>
      <c r="P141" s="178"/>
      <c r="Q141" s="178"/>
      <c r="R141" s="178"/>
      <c r="S141" s="178"/>
    </row>
    <row r="142" spans="1:19" ht="13.5" customHeight="1">
      <c r="A142" s="532"/>
      <c r="B142" s="291"/>
      <c r="C142" s="291"/>
      <c r="D142" s="285"/>
      <c r="E142" s="390" t="s">
        <v>231</v>
      </c>
      <c r="F142" s="176">
        <v>130</v>
      </c>
      <c r="G142" s="162">
        <v>820</v>
      </c>
      <c r="H142" s="162"/>
      <c r="I142" s="162">
        <v>451</v>
      </c>
      <c r="J142" s="307">
        <v>350</v>
      </c>
      <c r="K142" s="162"/>
      <c r="L142" s="178"/>
      <c r="M142" s="465">
        <v>350</v>
      </c>
      <c r="N142" s="165">
        <f>M142/I142*100</f>
        <v>77.60532150776052</v>
      </c>
      <c r="O142" s="165"/>
      <c r="P142" s="178"/>
      <c r="Q142" s="178"/>
      <c r="R142" s="178"/>
      <c r="S142" s="162">
        <v>350</v>
      </c>
    </row>
    <row r="143" spans="1:19" ht="25.5" customHeight="1">
      <c r="A143" s="532"/>
      <c r="B143" s="291">
        <v>2</v>
      </c>
      <c r="C143" s="291"/>
      <c r="D143" s="524" t="s">
        <v>376</v>
      </c>
      <c r="E143" s="525"/>
      <c r="F143" s="176">
        <v>131</v>
      </c>
      <c r="G143" s="162">
        <f aca="true" t="shared" si="34" ref="G143:S143">G144+G147+G150</f>
        <v>36</v>
      </c>
      <c r="H143" s="162">
        <f t="shared" si="34"/>
        <v>0</v>
      </c>
      <c r="I143" s="162">
        <f t="shared" si="34"/>
        <v>36</v>
      </c>
      <c r="J143" s="307">
        <f>J144+J147+J150</f>
        <v>57</v>
      </c>
      <c r="K143" s="162"/>
      <c r="L143" s="162">
        <f>L144+L147+L150</f>
        <v>44</v>
      </c>
      <c r="M143" s="465">
        <f>M144+M147+M150</f>
        <v>57</v>
      </c>
      <c r="N143" s="165"/>
      <c r="O143" s="165">
        <f>M143/J143*100</f>
        <v>100</v>
      </c>
      <c r="P143" s="162">
        <f t="shared" si="34"/>
        <v>15</v>
      </c>
      <c r="Q143" s="162">
        <f t="shared" si="34"/>
        <v>30</v>
      </c>
      <c r="R143" s="162">
        <f t="shared" si="34"/>
        <v>44</v>
      </c>
      <c r="S143" s="162">
        <f t="shared" si="34"/>
        <v>57</v>
      </c>
    </row>
    <row r="144" spans="1:19" ht="25.5" customHeight="1">
      <c r="A144" s="532"/>
      <c r="B144" s="543"/>
      <c r="C144" s="291" t="s">
        <v>30</v>
      </c>
      <c r="D144" s="524" t="s">
        <v>375</v>
      </c>
      <c r="E144" s="525"/>
      <c r="F144" s="176">
        <v>132</v>
      </c>
      <c r="G144" s="162">
        <f aca="true" t="shared" si="35" ref="G144:S144">G145+G146</f>
        <v>36</v>
      </c>
      <c r="H144" s="162">
        <f t="shared" si="35"/>
        <v>0</v>
      </c>
      <c r="I144" s="162">
        <f t="shared" si="35"/>
        <v>36</v>
      </c>
      <c r="J144" s="307">
        <f>J145+J146</f>
        <v>57</v>
      </c>
      <c r="K144" s="162"/>
      <c r="L144" s="162">
        <f>L145+L146</f>
        <v>44</v>
      </c>
      <c r="M144" s="465">
        <f>M145+M146</f>
        <v>57</v>
      </c>
      <c r="N144" s="165"/>
      <c r="O144" s="165">
        <f>M144/J144*100</f>
        <v>100</v>
      </c>
      <c r="P144" s="162">
        <f t="shared" si="35"/>
        <v>15</v>
      </c>
      <c r="Q144" s="162">
        <f t="shared" si="35"/>
        <v>30</v>
      </c>
      <c r="R144" s="162">
        <f t="shared" si="35"/>
        <v>44</v>
      </c>
      <c r="S144" s="162">
        <f t="shared" si="35"/>
        <v>57</v>
      </c>
    </row>
    <row r="145" spans="1:19" ht="24.75" customHeight="1">
      <c r="A145" s="532"/>
      <c r="B145" s="532"/>
      <c r="C145" s="291"/>
      <c r="D145" s="285" t="s">
        <v>165</v>
      </c>
      <c r="E145" s="285" t="s">
        <v>167</v>
      </c>
      <c r="F145" s="176">
        <v>133</v>
      </c>
      <c r="G145" s="162">
        <v>36</v>
      </c>
      <c r="H145" s="162">
        <v>0</v>
      </c>
      <c r="I145" s="162">
        <v>36</v>
      </c>
      <c r="J145" s="307">
        <v>57</v>
      </c>
      <c r="K145" s="178"/>
      <c r="L145" s="162">
        <v>44</v>
      </c>
      <c r="M145" s="465">
        <v>57</v>
      </c>
      <c r="N145" s="165"/>
      <c r="O145" s="165">
        <f>M145/J145*100</f>
        <v>100</v>
      </c>
      <c r="P145" s="162">
        <v>15</v>
      </c>
      <c r="Q145" s="162">
        <v>30</v>
      </c>
      <c r="R145" s="162">
        <v>44</v>
      </c>
      <c r="S145" s="162">
        <v>57</v>
      </c>
    </row>
    <row r="146" spans="1:19" ht="16.5" customHeight="1">
      <c r="A146" s="532"/>
      <c r="B146" s="532"/>
      <c r="C146" s="291"/>
      <c r="D146" s="285" t="s">
        <v>166</v>
      </c>
      <c r="E146" s="285" t="s">
        <v>168</v>
      </c>
      <c r="F146" s="176">
        <v>134</v>
      </c>
      <c r="G146" s="162"/>
      <c r="H146" s="162"/>
      <c r="I146" s="178"/>
      <c r="J146" s="423"/>
      <c r="K146" s="178"/>
      <c r="L146" s="178"/>
      <c r="M146" s="466"/>
      <c r="N146" s="165"/>
      <c r="O146" s="165"/>
      <c r="P146" s="178"/>
      <c r="Q146" s="178"/>
      <c r="R146" s="178"/>
      <c r="S146" s="178"/>
    </row>
    <row r="147" spans="1:19" ht="25.5" customHeight="1">
      <c r="A147" s="532"/>
      <c r="B147" s="532"/>
      <c r="C147" s="291" t="s">
        <v>31</v>
      </c>
      <c r="D147" s="524" t="s">
        <v>377</v>
      </c>
      <c r="E147" s="525"/>
      <c r="F147" s="176">
        <v>135</v>
      </c>
      <c r="G147" s="162">
        <f aca="true" t="shared" si="36" ref="G147:S147">G148+G149</f>
        <v>0</v>
      </c>
      <c r="H147" s="162">
        <f t="shared" si="36"/>
        <v>0</v>
      </c>
      <c r="I147" s="162">
        <f t="shared" si="36"/>
        <v>0</v>
      </c>
      <c r="J147" s="307">
        <f>J148+J149</f>
        <v>0</v>
      </c>
      <c r="K147" s="162"/>
      <c r="L147" s="162">
        <f>L148+L149</f>
        <v>0</v>
      </c>
      <c r="M147" s="465">
        <f>M148+M149</f>
        <v>0</v>
      </c>
      <c r="N147" s="165"/>
      <c r="O147" s="165"/>
      <c r="P147" s="162">
        <f t="shared" si="36"/>
        <v>0</v>
      </c>
      <c r="Q147" s="162">
        <f t="shared" si="36"/>
        <v>0</v>
      </c>
      <c r="R147" s="162">
        <f t="shared" si="36"/>
        <v>0</v>
      </c>
      <c r="S147" s="162">
        <f t="shared" si="36"/>
        <v>0</v>
      </c>
    </row>
    <row r="148" spans="1:19" ht="15.75" customHeight="1">
      <c r="A148" s="532"/>
      <c r="B148" s="532"/>
      <c r="C148" s="291"/>
      <c r="D148" s="285" t="s">
        <v>81</v>
      </c>
      <c r="E148" s="285" t="s">
        <v>167</v>
      </c>
      <c r="F148" s="176">
        <v>136</v>
      </c>
      <c r="G148" s="162"/>
      <c r="H148" s="162"/>
      <c r="I148" s="178"/>
      <c r="J148" s="423"/>
      <c r="K148" s="178"/>
      <c r="L148" s="178"/>
      <c r="M148" s="466"/>
      <c r="N148" s="165"/>
      <c r="O148" s="165"/>
      <c r="P148" s="178"/>
      <c r="Q148" s="178"/>
      <c r="R148" s="178"/>
      <c r="S148" s="178"/>
    </row>
    <row r="149" spans="1:19" ht="15.75" customHeight="1">
      <c r="A149" s="532"/>
      <c r="B149" s="532"/>
      <c r="C149" s="291"/>
      <c r="D149" s="285" t="s">
        <v>83</v>
      </c>
      <c r="E149" s="285" t="s">
        <v>168</v>
      </c>
      <c r="F149" s="176">
        <v>137</v>
      </c>
      <c r="G149" s="162"/>
      <c r="H149" s="162"/>
      <c r="I149" s="178"/>
      <c r="J149" s="423"/>
      <c r="K149" s="178"/>
      <c r="L149" s="178"/>
      <c r="M149" s="466"/>
      <c r="N149" s="165"/>
      <c r="O149" s="165"/>
      <c r="P149" s="178"/>
      <c r="Q149" s="178"/>
      <c r="R149" s="178"/>
      <c r="S149" s="178"/>
    </row>
    <row r="150" spans="1:19" ht="13.5" customHeight="1">
      <c r="A150" s="532"/>
      <c r="B150" s="544"/>
      <c r="C150" s="291" t="s">
        <v>33</v>
      </c>
      <c r="D150" s="524" t="s">
        <v>47</v>
      </c>
      <c r="E150" s="525"/>
      <c r="F150" s="176">
        <v>138</v>
      </c>
      <c r="G150" s="162">
        <v>0</v>
      </c>
      <c r="H150" s="162"/>
      <c r="I150" s="178"/>
      <c r="J150" s="423"/>
      <c r="K150" s="178"/>
      <c r="L150" s="178"/>
      <c r="M150" s="466"/>
      <c r="N150" s="165"/>
      <c r="O150" s="165"/>
      <c r="P150" s="178"/>
      <c r="Q150" s="178"/>
      <c r="R150" s="178"/>
      <c r="S150" s="178"/>
    </row>
    <row r="151" spans="1:19" ht="15.75" customHeight="1">
      <c r="A151" s="544"/>
      <c r="B151" s="291">
        <v>3</v>
      </c>
      <c r="C151" s="291"/>
      <c r="D151" s="524" t="s">
        <v>12</v>
      </c>
      <c r="E151" s="525"/>
      <c r="F151" s="176">
        <v>139</v>
      </c>
      <c r="G151" s="162"/>
      <c r="H151" s="162"/>
      <c r="I151" s="178"/>
      <c r="J151" s="423"/>
      <c r="K151" s="178"/>
      <c r="L151" s="178"/>
      <c r="M151" s="466"/>
      <c r="N151" s="165"/>
      <c r="O151" s="165"/>
      <c r="P151" s="178"/>
      <c r="Q151" s="178"/>
      <c r="R151" s="178"/>
      <c r="S151" s="178"/>
    </row>
    <row r="152" spans="1:19" s="450" customFormat="1" ht="15">
      <c r="A152" s="331" t="s">
        <v>22</v>
      </c>
      <c r="B152" s="331"/>
      <c r="C152" s="331"/>
      <c r="D152" s="545" t="s">
        <v>285</v>
      </c>
      <c r="E152" s="546"/>
      <c r="F152" s="332">
        <v>140</v>
      </c>
      <c r="G152" s="307">
        <f>G13-G41</f>
        <v>390</v>
      </c>
      <c r="H152" s="307">
        <f aca="true" t="shared" si="37" ref="H152:S152">H13-H41</f>
        <v>0</v>
      </c>
      <c r="I152" s="307">
        <f t="shared" si="37"/>
        <v>1380</v>
      </c>
      <c r="J152" s="307">
        <f>J13-J41</f>
        <v>177</v>
      </c>
      <c r="K152" s="307"/>
      <c r="L152" s="307">
        <f>L13-L41</f>
        <v>1323</v>
      </c>
      <c r="M152" s="307">
        <f>M13-M41</f>
        <v>177</v>
      </c>
      <c r="N152" s="388">
        <f>M152/I152*100</f>
        <v>12.82608695652174</v>
      </c>
      <c r="O152" s="388">
        <f>M152/J152*100</f>
        <v>100</v>
      </c>
      <c r="P152" s="307">
        <f t="shared" si="37"/>
        <v>696</v>
      </c>
      <c r="Q152" s="307">
        <f t="shared" si="37"/>
        <v>1246</v>
      </c>
      <c r="R152" s="307">
        <f t="shared" si="37"/>
        <v>1323</v>
      </c>
      <c r="S152" s="307">
        <f t="shared" si="37"/>
        <v>177</v>
      </c>
    </row>
    <row r="153" spans="1:19" ht="15">
      <c r="A153" s="447"/>
      <c r="B153" s="393"/>
      <c r="C153" s="393"/>
      <c r="D153" s="188"/>
      <c r="E153" s="188" t="s">
        <v>295</v>
      </c>
      <c r="F153" s="176">
        <v>141</v>
      </c>
      <c r="G153" s="189"/>
      <c r="H153" s="189"/>
      <c r="I153" s="189">
        <v>0</v>
      </c>
      <c r="J153" s="424"/>
      <c r="K153" s="189"/>
      <c r="L153" s="190"/>
      <c r="M153" s="467"/>
      <c r="N153" s="165"/>
      <c r="O153" s="165"/>
      <c r="P153" s="190"/>
      <c r="Q153" s="190"/>
      <c r="R153" s="190"/>
      <c r="S153" s="190"/>
    </row>
    <row r="154" spans="1:19" ht="15.75" customHeight="1">
      <c r="A154" s="447"/>
      <c r="B154" s="393"/>
      <c r="C154" s="393"/>
      <c r="D154" s="188"/>
      <c r="E154" s="188" t="s">
        <v>164</v>
      </c>
      <c r="F154" s="176">
        <v>142</v>
      </c>
      <c r="G154" s="189"/>
      <c r="H154" s="189"/>
      <c r="I154" s="189">
        <v>0</v>
      </c>
      <c r="J154" s="425"/>
      <c r="K154" s="189"/>
      <c r="L154" s="189"/>
      <c r="M154" s="468"/>
      <c r="N154" s="165"/>
      <c r="O154" s="165"/>
      <c r="P154" s="189"/>
      <c r="Q154" s="189"/>
      <c r="R154" s="189"/>
      <c r="S154" s="189"/>
    </row>
    <row r="155" spans="1:102" s="266" customFormat="1" ht="13.5" customHeight="1">
      <c r="A155" s="191" t="s">
        <v>23</v>
      </c>
      <c r="B155" s="192"/>
      <c r="C155" s="192"/>
      <c r="D155" s="526" t="s">
        <v>116</v>
      </c>
      <c r="E155" s="527"/>
      <c r="F155" s="176">
        <v>143</v>
      </c>
      <c r="G155" s="193">
        <v>0</v>
      </c>
      <c r="H155" s="193">
        <v>0</v>
      </c>
      <c r="I155" s="193">
        <v>3</v>
      </c>
      <c r="J155" s="426">
        <v>0</v>
      </c>
      <c r="K155" s="193"/>
      <c r="L155" s="193">
        <v>11</v>
      </c>
      <c r="M155" s="469">
        <v>28</v>
      </c>
      <c r="N155" s="165">
        <f>M155/I155*100</f>
        <v>933.3333333333334</v>
      </c>
      <c r="O155" s="165"/>
      <c r="P155" s="193">
        <v>112</v>
      </c>
      <c r="Q155" s="193">
        <v>3</v>
      </c>
      <c r="R155" s="193">
        <v>11</v>
      </c>
      <c r="S155" s="193">
        <v>28</v>
      </c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18"/>
      <c r="BN155" s="218"/>
      <c r="BO155" s="218"/>
      <c r="BP155" s="218"/>
      <c r="BQ155" s="218"/>
      <c r="BR155" s="218"/>
      <c r="BS155" s="218"/>
      <c r="BT155" s="218"/>
      <c r="BU155" s="218"/>
      <c r="BV155" s="218"/>
      <c r="BW155" s="218"/>
      <c r="BX155" s="218"/>
      <c r="BY155" s="218"/>
      <c r="BZ155" s="218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</row>
    <row r="156" spans="1:19" ht="13.5" customHeight="1">
      <c r="A156" s="448" t="s">
        <v>24</v>
      </c>
      <c r="B156" s="194"/>
      <c r="C156" s="394"/>
      <c r="D156" s="524" t="s">
        <v>17</v>
      </c>
      <c r="E156" s="525"/>
      <c r="F156" s="176"/>
      <c r="G156" s="195"/>
      <c r="H156" s="195"/>
      <c r="I156" s="196"/>
      <c r="J156" s="427"/>
      <c r="K156" s="196"/>
      <c r="L156" s="196"/>
      <c r="M156" s="470"/>
      <c r="N156" s="165"/>
      <c r="O156" s="165"/>
      <c r="P156" s="196"/>
      <c r="Q156" s="196"/>
      <c r="R156" s="196"/>
      <c r="S156" s="196"/>
    </row>
    <row r="157" spans="1:19" ht="26.25" customHeight="1">
      <c r="A157" s="449"/>
      <c r="B157" s="194">
        <v>1</v>
      </c>
      <c r="C157" s="394"/>
      <c r="D157" s="539" t="s">
        <v>378</v>
      </c>
      <c r="E157" s="540"/>
      <c r="F157" s="176">
        <v>144</v>
      </c>
      <c r="G157" s="195">
        <f aca="true" t="shared" si="38" ref="G157:S157">G14</f>
        <v>49229</v>
      </c>
      <c r="H157" s="195">
        <f t="shared" si="38"/>
        <v>0</v>
      </c>
      <c r="I157" s="195">
        <f t="shared" si="38"/>
        <v>50347</v>
      </c>
      <c r="J157" s="428">
        <f>J14</f>
        <v>61330</v>
      </c>
      <c r="K157" s="195"/>
      <c r="L157" s="195">
        <f>L14</f>
        <v>47716</v>
      </c>
      <c r="M157" s="471">
        <f>M14</f>
        <v>61653</v>
      </c>
      <c r="N157" s="165">
        <f>M157/I157*100</f>
        <v>122.45615428923273</v>
      </c>
      <c r="O157" s="165">
        <f>M157/J157*100</f>
        <v>100.52665905755747</v>
      </c>
      <c r="P157" s="195">
        <f t="shared" si="38"/>
        <v>16377</v>
      </c>
      <c r="Q157" s="195">
        <f t="shared" si="38"/>
        <v>32893</v>
      </c>
      <c r="R157" s="195">
        <f t="shared" si="38"/>
        <v>47716</v>
      </c>
      <c r="S157" s="195">
        <f t="shared" si="38"/>
        <v>61653</v>
      </c>
    </row>
    <row r="158" spans="1:19" ht="14.25" customHeight="1">
      <c r="A158" s="449"/>
      <c r="B158" s="194"/>
      <c r="C158" s="255" t="s">
        <v>30</v>
      </c>
      <c r="D158" s="539" t="s">
        <v>379</v>
      </c>
      <c r="E158" s="540"/>
      <c r="F158" s="176">
        <v>145</v>
      </c>
      <c r="G158" s="195">
        <v>0</v>
      </c>
      <c r="H158" s="195"/>
      <c r="I158" s="196"/>
      <c r="J158" s="427"/>
      <c r="K158" s="196"/>
      <c r="L158" s="196"/>
      <c r="M158" s="470"/>
      <c r="N158" s="165"/>
      <c r="O158" s="165"/>
      <c r="P158" s="196"/>
      <c r="Q158" s="196"/>
      <c r="R158" s="196"/>
      <c r="S158" s="196"/>
    </row>
    <row r="159" spans="1:19" ht="24.75" customHeight="1">
      <c r="A159" s="449"/>
      <c r="B159" s="194"/>
      <c r="C159" s="255" t="s">
        <v>31</v>
      </c>
      <c r="D159" s="535" t="s">
        <v>380</v>
      </c>
      <c r="E159" s="536"/>
      <c r="F159" s="176">
        <v>146</v>
      </c>
      <c r="G159" s="195">
        <v>0</v>
      </c>
      <c r="H159" s="195"/>
      <c r="I159" s="196"/>
      <c r="J159" s="427"/>
      <c r="K159" s="196"/>
      <c r="L159" s="196"/>
      <c r="M159" s="470"/>
      <c r="N159" s="165"/>
      <c r="O159" s="165"/>
      <c r="P159" s="196"/>
      <c r="Q159" s="196"/>
      <c r="R159" s="196"/>
      <c r="S159" s="196"/>
    </row>
    <row r="160" spans="1:19" ht="23.25" customHeight="1">
      <c r="A160" s="449"/>
      <c r="B160" s="397">
        <v>2</v>
      </c>
      <c r="C160" s="394"/>
      <c r="D160" s="541" t="s">
        <v>381</v>
      </c>
      <c r="E160" s="542"/>
      <c r="F160" s="176">
        <v>147</v>
      </c>
      <c r="G160" s="195">
        <f aca="true" t="shared" si="39" ref="G160:S160">G99</f>
        <v>26210</v>
      </c>
      <c r="H160" s="195">
        <f t="shared" si="39"/>
        <v>0</v>
      </c>
      <c r="I160" s="195">
        <f t="shared" si="39"/>
        <v>25978</v>
      </c>
      <c r="J160" s="428">
        <f>J99</f>
        <v>28887</v>
      </c>
      <c r="K160" s="195"/>
      <c r="L160" s="195">
        <f>L99</f>
        <v>21395</v>
      </c>
      <c r="M160" s="471">
        <f>M99</f>
        <v>28878</v>
      </c>
      <c r="N160" s="165">
        <f>M160/I160*100</f>
        <v>111.16329201632152</v>
      </c>
      <c r="O160" s="165">
        <f>M160/J160*100</f>
        <v>99.96884411673071</v>
      </c>
      <c r="P160" s="195">
        <f t="shared" si="39"/>
        <v>6350</v>
      </c>
      <c r="Q160" s="195">
        <f t="shared" si="39"/>
        <v>13942</v>
      </c>
      <c r="R160" s="195">
        <f t="shared" si="39"/>
        <v>21395</v>
      </c>
      <c r="S160" s="195">
        <f t="shared" si="39"/>
        <v>28878</v>
      </c>
    </row>
    <row r="161" spans="1:19" ht="17.25" customHeight="1">
      <c r="A161" s="449"/>
      <c r="B161" s="397"/>
      <c r="C161" s="394" t="s">
        <v>30</v>
      </c>
      <c r="D161" s="530"/>
      <c r="E161" s="531"/>
      <c r="F161" s="176">
        <v>148</v>
      </c>
      <c r="G161" s="195"/>
      <c r="H161" s="195"/>
      <c r="I161" s="195"/>
      <c r="J161" s="428"/>
      <c r="K161" s="195"/>
      <c r="L161" s="195"/>
      <c r="M161" s="471"/>
      <c r="N161" s="165"/>
      <c r="O161" s="165"/>
      <c r="P161" s="195"/>
      <c r="Q161" s="195"/>
      <c r="R161" s="195"/>
      <c r="S161" s="195"/>
    </row>
    <row r="162" spans="1:19" ht="17.25" customHeight="1">
      <c r="A162" s="449"/>
      <c r="B162" s="397"/>
      <c r="C162" s="394" t="s">
        <v>31</v>
      </c>
      <c r="D162" s="530"/>
      <c r="E162" s="531"/>
      <c r="F162" s="176">
        <v>149</v>
      </c>
      <c r="G162" s="195"/>
      <c r="H162" s="195"/>
      <c r="I162" s="195"/>
      <c r="J162" s="428"/>
      <c r="K162" s="195"/>
      <c r="L162" s="195"/>
      <c r="M162" s="471"/>
      <c r="N162" s="165"/>
      <c r="O162" s="165"/>
      <c r="P162" s="195"/>
      <c r="Q162" s="195"/>
      <c r="R162" s="195"/>
      <c r="S162" s="195"/>
    </row>
    <row r="163" spans="1:19" ht="17.25" customHeight="1">
      <c r="A163" s="449"/>
      <c r="B163" s="397"/>
      <c r="C163" s="394" t="s">
        <v>33</v>
      </c>
      <c r="D163" s="530"/>
      <c r="E163" s="531"/>
      <c r="F163" s="176">
        <v>150</v>
      </c>
      <c r="G163" s="195"/>
      <c r="H163" s="195"/>
      <c r="I163" s="195"/>
      <c r="J163" s="428"/>
      <c r="K163" s="195"/>
      <c r="L163" s="195"/>
      <c r="M163" s="471"/>
      <c r="N163" s="165"/>
      <c r="O163" s="165"/>
      <c r="P163" s="195"/>
      <c r="Q163" s="195"/>
      <c r="R163" s="195"/>
      <c r="S163" s="195"/>
    </row>
    <row r="164" spans="1:19" ht="13.5" customHeight="1">
      <c r="A164" s="449"/>
      <c r="B164" s="397">
        <v>3</v>
      </c>
      <c r="C164" s="394"/>
      <c r="D164" s="524" t="s">
        <v>293</v>
      </c>
      <c r="E164" s="525"/>
      <c r="F164" s="176">
        <v>151</v>
      </c>
      <c r="G164" s="195">
        <f aca="true" t="shared" si="40" ref="G164:S164">G100</f>
        <v>22609</v>
      </c>
      <c r="H164" s="195">
        <f t="shared" si="40"/>
        <v>0</v>
      </c>
      <c r="I164" s="195">
        <f t="shared" si="40"/>
        <v>22397</v>
      </c>
      <c r="J164" s="428">
        <f>J100</f>
        <v>25054</v>
      </c>
      <c r="K164" s="195"/>
      <c r="L164" s="195">
        <f>L100</f>
        <v>18575</v>
      </c>
      <c r="M164" s="471">
        <f>M100</f>
        <v>25201</v>
      </c>
      <c r="N164" s="165">
        <f>M164/I164*100</f>
        <v>112.5195338661428</v>
      </c>
      <c r="O164" s="165">
        <f>M164/J164*100</f>
        <v>100.58673265745988</v>
      </c>
      <c r="P164" s="195">
        <f t="shared" si="40"/>
        <v>5673</v>
      </c>
      <c r="Q164" s="195">
        <f t="shared" si="40"/>
        <v>12098</v>
      </c>
      <c r="R164" s="195">
        <f t="shared" si="40"/>
        <v>18575</v>
      </c>
      <c r="S164" s="195">
        <f t="shared" si="40"/>
        <v>25201</v>
      </c>
    </row>
    <row r="165" spans="1:19" ht="12.75" customHeight="1">
      <c r="A165" s="532"/>
      <c r="B165" s="464">
        <v>4</v>
      </c>
      <c r="C165" s="291"/>
      <c r="D165" s="524" t="s">
        <v>108</v>
      </c>
      <c r="E165" s="525"/>
      <c r="F165" s="176">
        <v>152</v>
      </c>
      <c r="G165" s="162">
        <v>702</v>
      </c>
      <c r="H165" s="162">
        <v>0</v>
      </c>
      <c r="I165" s="162">
        <v>674</v>
      </c>
      <c r="J165" s="162">
        <v>690</v>
      </c>
      <c r="K165" s="162"/>
      <c r="L165" s="162" t="s">
        <v>354</v>
      </c>
      <c r="M165" s="465">
        <v>715</v>
      </c>
      <c r="N165" s="165">
        <f>M165/I165*100</f>
        <v>106.08308605341246</v>
      </c>
      <c r="O165" s="165">
        <f>M165/J165*100</f>
        <v>103.6231884057971</v>
      </c>
      <c r="P165" s="162" t="s">
        <v>354</v>
      </c>
      <c r="Q165" s="162" t="s">
        <v>354</v>
      </c>
      <c r="R165" s="162" t="s">
        <v>354</v>
      </c>
      <c r="S165" s="162">
        <v>715</v>
      </c>
    </row>
    <row r="166" spans="1:19" ht="12.75" customHeight="1">
      <c r="A166" s="532"/>
      <c r="B166" s="464">
        <v>5</v>
      </c>
      <c r="C166" s="291"/>
      <c r="D166" s="524" t="s">
        <v>134</v>
      </c>
      <c r="E166" s="525"/>
      <c r="F166" s="176">
        <v>153</v>
      </c>
      <c r="G166" s="162">
        <v>713</v>
      </c>
      <c r="H166" s="162">
        <v>0</v>
      </c>
      <c r="I166" s="162">
        <v>715</v>
      </c>
      <c r="J166" s="162">
        <v>725</v>
      </c>
      <c r="K166" s="162"/>
      <c r="L166" s="162" t="s">
        <v>354</v>
      </c>
      <c r="M166" s="465">
        <v>727</v>
      </c>
      <c r="N166" s="165">
        <f>M166/I166*100</f>
        <v>101.67832167832167</v>
      </c>
      <c r="O166" s="165">
        <f>M166/J166*100</f>
        <v>100.27586206896552</v>
      </c>
      <c r="P166" s="162" t="s">
        <v>354</v>
      </c>
      <c r="Q166" s="162" t="s">
        <v>354</v>
      </c>
      <c r="R166" s="162" t="s">
        <v>354</v>
      </c>
      <c r="S166" s="162">
        <v>727</v>
      </c>
    </row>
    <row r="167" spans="1:19" ht="54" customHeight="1">
      <c r="A167" s="532"/>
      <c r="B167" s="392">
        <v>6</v>
      </c>
      <c r="C167" s="291" t="s">
        <v>30</v>
      </c>
      <c r="D167" s="533" t="s">
        <v>390</v>
      </c>
      <c r="E167" s="534"/>
      <c r="F167" s="254">
        <v>154</v>
      </c>
      <c r="G167" s="162">
        <f>(G160-G105-G1110)/G166/12*1000</f>
        <v>3011.220196353436</v>
      </c>
      <c r="H167" s="162">
        <v>0</v>
      </c>
      <c r="I167" s="162">
        <f>(I160-I105-I1110)/I166/12*1000</f>
        <v>2975.4079254079256</v>
      </c>
      <c r="J167" s="388">
        <f>(J160-J105-J1110)/J166/12*1000</f>
        <v>3265.747126436782</v>
      </c>
      <c r="K167" s="162"/>
      <c r="L167" s="162" t="s">
        <v>354</v>
      </c>
      <c r="M167" s="472">
        <f>(M160-M105-M1110)/M166/12*1000</f>
        <v>3257.106831728565</v>
      </c>
      <c r="N167" s="165">
        <f>M167/I167*100</f>
        <v>109.46757262811346</v>
      </c>
      <c r="O167" s="165">
        <f>M167/J167*100</f>
        <v>99.73542670716074</v>
      </c>
      <c r="P167" s="162" t="s">
        <v>354</v>
      </c>
      <c r="Q167" s="162" t="s">
        <v>354</v>
      </c>
      <c r="R167" s="162" t="s">
        <v>354</v>
      </c>
      <c r="S167" s="165">
        <f>(S160-S105-S1110)/S166/12*1000</f>
        <v>3257.106831728565</v>
      </c>
    </row>
    <row r="168" spans="1:19" ht="36.75" customHeight="1">
      <c r="A168" s="532"/>
      <c r="B168" s="392"/>
      <c r="C168" s="291" t="s">
        <v>294</v>
      </c>
      <c r="D168" s="535" t="s">
        <v>382</v>
      </c>
      <c r="E168" s="536"/>
      <c r="F168" s="254">
        <v>155</v>
      </c>
      <c r="G168" s="162"/>
      <c r="H168" s="162"/>
      <c r="I168" s="165"/>
      <c r="J168" s="307"/>
      <c r="K168" s="165"/>
      <c r="L168" s="162" t="s">
        <v>354</v>
      </c>
      <c r="M168" s="465"/>
      <c r="N168" s="165"/>
      <c r="O168" s="165"/>
      <c r="P168" s="162" t="s">
        <v>354</v>
      </c>
      <c r="Q168" s="162" t="s">
        <v>354</v>
      </c>
      <c r="R168" s="162" t="s">
        <v>354</v>
      </c>
      <c r="S168" s="162"/>
    </row>
    <row r="169" spans="1:19" ht="29.25" customHeight="1" thickBot="1">
      <c r="A169" s="532"/>
      <c r="B169" s="392">
        <v>7</v>
      </c>
      <c r="C169" s="291" t="s">
        <v>30</v>
      </c>
      <c r="D169" s="537" t="s">
        <v>327</v>
      </c>
      <c r="E169" s="538"/>
      <c r="F169" s="176">
        <v>156</v>
      </c>
      <c r="G169" s="165">
        <f>G14/G166</f>
        <v>69.04488078541374</v>
      </c>
      <c r="H169" s="165"/>
      <c r="I169" s="165">
        <f>I14/I166</f>
        <v>70.41538461538461</v>
      </c>
      <c r="J169" s="388">
        <f>J14/J166</f>
        <v>84.59310344827587</v>
      </c>
      <c r="K169" s="165"/>
      <c r="L169" s="165" t="s">
        <v>354</v>
      </c>
      <c r="M169" s="472">
        <f>M14/M166</f>
        <v>84.80467675378267</v>
      </c>
      <c r="N169" s="165">
        <f>M169/I169*100</f>
        <v>120.43486976176261</v>
      </c>
      <c r="O169" s="165">
        <f>M169/J169*100</f>
        <v>100.2501070381419</v>
      </c>
      <c r="P169" s="165" t="s">
        <v>354</v>
      </c>
      <c r="Q169" s="165" t="s">
        <v>354</v>
      </c>
      <c r="R169" s="165" t="s">
        <v>354</v>
      </c>
      <c r="S169" s="165">
        <f>S14/S166</f>
        <v>84.80467675378267</v>
      </c>
    </row>
    <row r="170" spans="1:19" ht="39.75" customHeight="1" thickBot="1">
      <c r="A170" s="532"/>
      <c r="B170" s="392"/>
      <c r="C170" s="291" t="s">
        <v>31</v>
      </c>
      <c r="D170" s="520" t="s">
        <v>383</v>
      </c>
      <c r="E170" s="521"/>
      <c r="F170" s="176">
        <v>157</v>
      </c>
      <c r="G170" s="162"/>
      <c r="H170" s="162"/>
      <c r="I170" s="165"/>
      <c r="J170" s="388"/>
      <c r="K170" s="165"/>
      <c r="L170" s="165" t="s">
        <v>354</v>
      </c>
      <c r="M170" s="472"/>
      <c r="N170" s="165"/>
      <c r="O170" s="165"/>
      <c r="P170" s="165" t="s">
        <v>354</v>
      </c>
      <c r="Q170" s="165" t="s">
        <v>354</v>
      </c>
      <c r="R170" s="165" t="s">
        <v>354</v>
      </c>
      <c r="S170" s="165"/>
    </row>
    <row r="171" spans="1:19" ht="38.25" customHeight="1">
      <c r="A171" s="532"/>
      <c r="B171" s="392"/>
      <c r="C171" s="291" t="s">
        <v>33</v>
      </c>
      <c r="D171" s="522" t="s">
        <v>328</v>
      </c>
      <c r="E171" s="523"/>
      <c r="F171" s="176">
        <v>158</v>
      </c>
      <c r="G171" s="165"/>
      <c r="H171" s="165"/>
      <c r="I171" s="165"/>
      <c r="J171" s="429"/>
      <c r="K171" s="165"/>
      <c r="L171" s="165" t="s">
        <v>354</v>
      </c>
      <c r="M171" s="473"/>
      <c r="N171" s="165"/>
      <c r="O171" s="165"/>
      <c r="P171" s="165" t="s">
        <v>354</v>
      </c>
      <c r="Q171" s="165" t="s">
        <v>354</v>
      </c>
      <c r="R171" s="165" t="s">
        <v>354</v>
      </c>
      <c r="S171" s="177"/>
    </row>
    <row r="172" spans="1:19" ht="27" customHeight="1">
      <c r="A172" s="532"/>
      <c r="B172" s="392"/>
      <c r="C172" s="291" t="s">
        <v>136</v>
      </c>
      <c r="D172" s="524" t="s">
        <v>329</v>
      </c>
      <c r="E172" s="525"/>
      <c r="F172" s="176">
        <v>159</v>
      </c>
      <c r="G172" s="165"/>
      <c r="H172" s="165"/>
      <c r="I172" s="165"/>
      <c r="J172" s="429"/>
      <c r="K172" s="165"/>
      <c r="L172" s="165" t="s">
        <v>354</v>
      </c>
      <c r="M172" s="473"/>
      <c r="N172" s="165"/>
      <c r="O172" s="165"/>
      <c r="P172" s="165" t="s">
        <v>354</v>
      </c>
      <c r="Q172" s="165" t="s">
        <v>354</v>
      </c>
      <c r="R172" s="165" t="s">
        <v>354</v>
      </c>
      <c r="S172" s="177"/>
    </row>
    <row r="173" spans="1:19" ht="15" customHeight="1">
      <c r="A173" s="532"/>
      <c r="B173" s="392"/>
      <c r="C173" s="291"/>
      <c r="D173" s="285"/>
      <c r="E173" s="285" t="s">
        <v>296</v>
      </c>
      <c r="F173" s="176">
        <v>160</v>
      </c>
      <c r="G173" s="165"/>
      <c r="H173" s="165"/>
      <c r="I173" s="165"/>
      <c r="J173" s="429"/>
      <c r="K173" s="165"/>
      <c r="L173" s="165" t="s">
        <v>354</v>
      </c>
      <c r="M173" s="473"/>
      <c r="N173" s="165"/>
      <c r="O173" s="165"/>
      <c r="P173" s="165" t="s">
        <v>354</v>
      </c>
      <c r="Q173" s="165" t="s">
        <v>354</v>
      </c>
      <c r="R173" s="165" t="s">
        <v>354</v>
      </c>
      <c r="S173" s="177"/>
    </row>
    <row r="174" spans="1:19" ht="15" customHeight="1">
      <c r="A174" s="532"/>
      <c r="B174" s="392"/>
      <c r="C174" s="291"/>
      <c r="D174" s="285"/>
      <c r="E174" s="285" t="s">
        <v>312</v>
      </c>
      <c r="F174" s="176">
        <v>161</v>
      </c>
      <c r="G174" s="165"/>
      <c r="H174" s="165"/>
      <c r="I174" s="165"/>
      <c r="J174" s="429"/>
      <c r="K174" s="165"/>
      <c r="L174" s="165" t="s">
        <v>354</v>
      </c>
      <c r="M174" s="473"/>
      <c r="N174" s="165"/>
      <c r="O174" s="165"/>
      <c r="P174" s="165" t="s">
        <v>354</v>
      </c>
      <c r="Q174" s="165" t="s">
        <v>354</v>
      </c>
      <c r="R174" s="165" t="s">
        <v>354</v>
      </c>
      <c r="S174" s="177"/>
    </row>
    <row r="175" spans="1:19" ht="15" customHeight="1">
      <c r="A175" s="532"/>
      <c r="B175" s="392"/>
      <c r="C175" s="291"/>
      <c r="D175" s="285"/>
      <c r="E175" s="285" t="s">
        <v>330</v>
      </c>
      <c r="F175" s="176">
        <v>162</v>
      </c>
      <c r="G175" s="165"/>
      <c r="H175" s="165"/>
      <c r="I175" s="165"/>
      <c r="J175" s="429"/>
      <c r="K175" s="165"/>
      <c r="L175" s="165" t="s">
        <v>354</v>
      </c>
      <c r="M175" s="473"/>
      <c r="N175" s="165"/>
      <c r="O175" s="165"/>
      <c r="P175" s="165" t="s">
        <v>354</v>
      </c>
      <c r="Q175" s="165" t="s">
        <v>354</v>
      </c>
      <c r="R175" s="165" t="s">
        <v>354</v>
      </c>
      <c r="S175" s="177"/>
    </row>
    <row r="176" spans="1:19" ht="26.25" customHeight="1">
      <c r="A176" s="532"/>
      <c r="B176" s="392"/>
      <c r="C176" s="291"/>
      <c r="D176" s="285"/>
      <c r="E176" s="285" t="s">
        <v>384</v>
      </c>
      <c r="F176" s="176">
        <v>163</v>
      </c>
      <c r="G176" s="165"/>
      <c r="H176" s="165"/>
      <c r="I176" s="165"/>
      <c r="J176" s="388"/>
      <c r="K176" s="165"/>
      <c r="L176" s="165" t="s">
        <v>354</v>
      </c>
      <c r="M176" s="472"/>
      <c r="N176" s="165"/>
      <c r="O176" s="165"/>
      <c r="P176" s="165" t="s">
        <v>354</v>
      </c>
      <c r="Q176" s="165" t="s">
        <v>354</v>
      </c>
      <c r="R176" s="165" t="s">
        <v>354</v>
      </c>
      <c r="S176" s="165"/>
    </row>
    <row r="177" spans="1:19" ht="15.75" customHeight="1">
      <c r="A177" s="198"/>
      <c r="B177" s="199">
        <v>8</v>
      </c>
      <c r="C177" s="200"/>
      <c r="D177" s="526" t="s">
        <v>259</v>
      </c>
      <c r="E177" s="527"/>
      <c r="F177" s="176">
        <v>164</v>
      </c>
      <c r="G177" s="162">
        <v>0</v>
      </c>
      <c r="H177" s="162"/>
      <c r="I177" s="162">
        <v>0</v>
      </c>
      <c r="J177" s="307">
        <v>0</v>
      </c>
      <c r="K177" s="162"/>
      <c r="L177" s="162">
        <v>0</v>
      </c>
      <c r="M177" s="465">
        <v>0</v>
      </c>
      <c r="N177" s="165"/>
      <c r="O177" s="165"/>
      <c r="P177" s="162">
        <v>0</v>
      </c>
      <c r="Q177" s="162">
        <v>0</v>
      </c>
      <c r="R177" s="162">
        <v>0</v>
      </c>
      <c r="S177" s="162">
        <v>0</v>
      </c>
    </row>
    <row r="178" spans="1:19" ht="15" customHeight="1">
      <c r="A178" s="201"/>
      <c r="B178" s="396">
        <v>9</v>
      </c>
      <c r="C178" s="304"/>
      <c r="D178" s="526" t="s">
        <v>304</v>
      </c>
      <c r="E178" s="527"/>
      <c r="F178" s="176">
        <v>165</v>
      </c>
      <c r="G178" s="162">
        <f>G179+G180+G181+G182+G183</f>
        <v>3100</v>
      </c>
      <c r="H178" s="162">
        <v>0</v>
      </c>
      <c r="I178" s="162">
        <v>2562</v>
      </c>
      <c r="J178" s="307">
        <v>3100</v>
      </c>
      <c r="K178" s="162"/>
      <c r="L178" s="178"/>
      <c r="M178" s="466">
        <v>3100</v>
      </c>
      <c r="N178" s="165">
        <f>M178/I178*100</f>
        <v>120.9992193598751</v>
      </c>
      <c r="O178" s="165">
        <f>M178/J178*100</f>
        <v>100</v>
      </c>
      <c r="P178" s="162"/>
      <c r="Q178" s="178"/>
      <c r="R178" s="178"/>
      <c r="S178" s="178">
        <v>3100</v>
      </c>
    </row>
    <row r="179" spans="1:19" ht="25.5" customHeight="1">
      <c r="A179" s="203"/>
      <c r="B179" s="396"/>
      <c r="C179" s="304"/>
      <c r="D179" s="297"/>
      <c r="E179" s="290" t="s">
        <v>306</v>
      </c>
      <c r="F179" s="176">
        <v>166</v>
      </c>
      <c r="G179" s="162">
        <v>0</v>
      </c>
      <c r="H179" s="178"/>
      <c r="I179" s="162">
        <v>10</v>
      </c>
      <c r="J179" s="423">
        <v>0</v>
      </c>
      <c r="K179" s="162"/>
      <c r="L179" s="178"/>
      <c r="M179" s="466">
        <v>0</v>
      </c>
      <c r="N179" s="165">
        <f>M179/I179*100</f>
        <v>0</v>
      </c>
      <c r="O179" s="165"/>
      <c r="P179" s="178"/>
      <c r="Q179" s="178"/>
      <c r="R179" s="178"/>
      <c r="S179" s="178">
        <v>0</v>
      </c>
    </row>
    <row r="180" spans="1:19" ht="15" customHeight="1">
      <c r="A180" s="201"/>
      <c r="B180" s="396"/>
      <c r="C180" s="304"/>
      <c r="D180" s="297"/>
      <c r="E180" s="290" t="s">
        <v>307</v>
      </c>
      <c r="F180" s="176">
        <v>167</v>
      </c>
      <c r="G180" s="162">
        <v>400</v>
      </c>
      <c r="H180" s="178">
        <v>0</v>
      </c>
      <c r="I180" s="162">
        <v>719</v>
      </c>
      <c r="J180" s="307">
        <v>400</v>
      </c>
      <c r="K180" s="162"/>
      <c r="L180" s="178"/>
      <c r="M180" s="466">
        <v>400</v>
      </c>
      <c r="N180" s="165">
        <f>M180/I180*100</f>
        <v>55.63282336578581</v>
      </c>
      <c r="O180" s="165">
        <f>M180/J180*100</f>
        <v>100</v>
      </c>
      <c r="P180" s="178"/>
      <c r="Q180" s="178"/>
      <c r="R180" s="178"/>
      <c r="S180" s="178">
        <v>400</v>
      </c>
    </row>
    <row r="181" spans="1:19" ht="15" customHeight="1">
      <c r="A181" s="201"/>
      <c r="B181" s="396"/>
      <c r="C181" s="304"/>
      <c r="D181" s="297"/>
      <c r="E181" s="297" t="s">
        <v>309</v>
      </c>
      <c r="F181" s="176">
        <v>168</v>
      </c>
      <c r="G181" s="162"/>
      <c r="H181" s="178"/>
      <c r="I181" s="162">
        <v>0</v>
      </c>
      <c r="J181" s="423"/>
      <c r="K181" s="162"/>
      <c r="L181" s="178"/>
      <c r="M181" s="466"/>
      <c r="N181" s="165"/>
      <c r="O181" s="165"/>
      <c r="P181" s="178"/>
      <c r="Q181" s="178"/>
      <c r="R181" s="178"/>
      <c r="S181" s="178"/>
    </row>
    <row r="182" spans="1:19" ht="15" customHeight="1">
      <c r="A182" s="201"/>
      <c r="B182" s="396"/>
      <c r="C182" s="304"/>
      <c r="D182" s="297"/>
      <c r="E182" s="297" t="s">
        <v>310</v>
      </c>
      <c r="F182" s="176">
        <v>169</v>
      </c>
      <c r="G182" s="162"/>
      <c r="H182" s="178"/>
      <c r="I182" s="162">
        <v>0</v>
      </c>
      <c r="J182" s="423"/>
      <c r="K182" s="162"/>
      <c r="L182" s="178"/>
      <c r="M182" s="466"/>
      <c r="N182" s="165"/>
      <c r="O182" s="165"/>
      <c r="P182" s="178"/>
      <c r="Q182" s="178"/>
      <c r="R182" s="178"/>
      <c r="S182" s="178"/>
    </row>
    <row r="183" spans="1:19" ht="15" customHeight="1">
      <c r="A183" s="204"/>
      <c r="B183" s="396"/>
      <c r="C183" s="304"/>
      <c r="D183" s="297"/>
      <c r="E183" s="297" t="s">
        <v>314</v>
      </c>
      <c r="F183" s="176">
        <v>170</v>
      </c>
      <c r="G183" s="162">
        <v>2700</v>
      </c>
      <c r="H183" s="178">
        <v>0</v>
      </c>
      <c r="I183" s="162">
        <v>1843</v>
      </c>
      <c r="J183" s="307">
        <v>2700</v>
      </c>
      <c r="K183" s="162"/>
      <c r="L183" s="178"/>
      <c r="M183" s="466">
        <v>2700</v>
      </c>
      <c r="N183" s="165">
        <f>M183/I183*100</f>
        <v>146.5002712967987</v>
      </c>
      <c r="O183" s="165">
        <f>M183/J183*100</f>
        <v>100</v>
      </c>
      <c r="P183" s="178"/>
      <c r="Q183" s="178"/>
      <c r="R183" s="178"/>
      <c r="S183" s="178">
        <v>2700</v>
      </c>
    </row>
    <row r="184" spans="1:19" ht="25.5" customHeight="1">
      <c r="A184" s="304"/>
      <c r="B184" s="304">
        <v>10</v>
      </c>
      <c r="C184" s="304"/>
      <c r="D184" s="528" t="s">
        <v>353</v>
      </c>
      <c r="E184" s="529"/>
      <c r="F184" s="229">
        <v>171</v>
      </c>
      <c r="G184" s="311">
        <v>0</v>
      </c>
      <c r="H184" s="311"/>
      <c r="I184" s="176">
        <v>0</v>
      </c>
      <c r="J184" s="430">
        <v>0</v>
      </c>
      <c r="K184" s="176"/>
      <c r="L184" s="311"/>
      <c r="M184" s="474">
        <v>0</v>
      </c>
      <c r="N184" s="165"/>
      <c r="O184" s="165"/>
      <c r="P184" s="311"/>
      <c r="Q184" s="311"/>
      <c r="R184" s="311"/>
      <c r="S184" s="311">
        <v>0</v>
      </c>
    </row>
    <row r="185" spans="4:5" ht="15" customHeight="1">
      <c r="D185" s="230"/>
      <c r="E185" s="230"/>
    </row>
    <row r="186" spans="4:5" ht="15" customHeight="1">
      <c r="D186" s="230"/>
      <c r="E186" s="230"/>
    </row>
    <row r="187" spans="5:19" ht="15">
      <c r="E187" s="514" t="s">
        <v>347</v>
      </c>
      <c r="F187" s="514"/>
      <c r="G187" s="409"/>
      <c r="H187" s="409"/>
      <c r="I187" s="515" t="s">
        <v>194</v>
      </c>
      <c r="J187" s="515"/>
      <c r="K187" s="515"/>
      <c r="L187" s="515"/>
      <c r="M187" s="515"/>
      <c r="N187" s="515"/>
      <c r="O187" s="515"/>
      <c r="P187" s="515"/>
      <c r="Q187" s="515"/>
      <c r="R187" s="515"/>
      <c r="S187" s="515"/>
    </row>
    <row r="188" spans="5:19" ht="15">
      <c r="E188" s="232" t="s">
        <v>356</v>
      </c>
      <c r="F188" s="395"/>
      <c r="G188" s="233"/>
      <c r="H188" s="233"/>
      <c r="I188" s="516" t="s">
        <v>111</v>
      </c>
      <c r="J188" s="516"/>
      <c r="K188" s="516"/>
      <c r="L188" s="516"/>
      <c r="M188" s="516"/>
      <c r="N188" s="516"/>
      <c r="O188" s="516"/>
      <c r="P188" s="516"/>
      <c r="Q188" s="516"/>
      <c r="R188" s="516"/>
      <c r="S188" s="516"/>
    </row>
    <row r="189" spans="5:19" ht="14.25">
      <c r="E189" s="234"/>
      <c r="F189" s="395"/>
      <c r="G189" s="233"/>
      <c r="H189" s="233"/>
      <c r="I189" s="517" t="s">
        <v>344</v>
      </c>
      <c r="J189" s="517"/>
      <c r="K189" s="517"/>
      <c r="L189" s="517"/>
      <c r="M189" s="517"/>
      <c r="N189" s="517"/>
      <c r="O189" s="517"/>
      <c r="P189" s="517"/>
      <c r="Q189" s="517"/>
      <c r="R189" s="517"/>
      <c r="S189" s="517"/>
    </row>
    <row r="190" spans="1:102" s="266" customFormat="1" ht="12.75">
      <c r="A190" s="518"/>
      <c r="B190" s="518"/>
      <c r="C190" s="519"/>
      <c r="D190" s="519"/>
      <c r="E190" s="519"/>
      <c r="F190" s="519"/>
      <c r="G190" s="519"/>
      <c r="H190" s="519"/>
      <c r="I190" s="519"/>
      <c r="J190" s="454"/>
      <c r="K190" s="410"/>
      <c r="L190" s="446"/>
      <c r="M190" s="463"/>
      <c r="N190" s="405"/>
      <c r="O190" s="405"/>
      <c r="P190" s="410"/>
      <c r="Q190" s="405"/>
      <c r="R190" s="445"/>
      <c r="S190" s="405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18"/>
      <c r="BJ190" s="218"/>
      <c r="BK190" s="218"/>
      <c r="BL190" s="218"/>
      <c r="BM190" s="218"/>
      <c r="BN190" s="218"/>
      <c r="BO190" s="218"/>
      <c r="BP190" s="218"/>
      <c r="BQ190" s="218"/>
      <c r="BR190" s="218"/>
      <c r="BS190" s="218"/>
      <c r="BT190" s="218"/>
      <c r="BU190" s="218"/>
      <c r="BV190" s="218"/>
      <c r="BW190" s="218"/>
      <c r="BX190" s="218"/>
      <c r="BY190" s="218"/>
      <c r="BZ190" s="218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</row>
    <row r="664" ht="3.75" customHeight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4.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</sheetData>
  <sheetProtection/>
  <mergeCells count="137">
    <mergeCell ref="E187:F187"/>
    <mergeCell ref="I187:S187"/>
    <mergeCell ref="I188:S188"/>
    <mergeCell ref="I189:S189"/>
    <mergeCell ref="A190:B190"/>
    <mergeCell ref="C190:I190"/>
    <mergeCell ref="D170:E170"/>
    <mergeCell ref="D171:E171"/>
    <mergeCell ref="D172:E172"/>
    <mergeCell ref="D177:E177"/>
    <mergeCell ref="D178:E178"/>
    <mergeCell ref="D184:E184"/>
    <mergeCell ref="D161:E161"/>
    <mergeCell ref="D162:E162"/>
    <mergeCell ref="D163:E163"/>
    <mergeCell ref="D164:E164"/>
    <mergeCell ref="A165:A176"/>
    <mergeCell ref="D165:E165"/>
    <mergeCell ref="D166:E166"/>
    <mergeCell ref="D167:E167"/>
    <mergeCell ref="D168:E168"/>
    <mergeCell ref="D169:E169"/>
    <mergeCell ref="D155:E155"/>
    <mergeCell ref="D156:E156"/>
    <mergeCell ref="D157:E157"/>
    <mergeCell ref="D158:E158"/>
    <mergeCell ref="D159:E159"/>
    <mergeCell ref="D160:E160"/>
    <mergeCell ref="B144:B150"/>
    <mergeCell ref="D144:E144"/>
    <mergeCell ref="D147:E147"/>
    <mergeCell ref="D150:E150"/>
    <mergeCell ref="D151:E151"/>
    <mergeCell ref="D152:E152"/>
    <mergeCell ref="D130:E130"/>
    <mergeCell ref="D131:E131"/>
    <mergeCell ref="D132:E132"/>
    <mergeCell ref="D133:E133"/>
    <mergeCell ref="D134:E134"/>
    <mergeCell ref="D143:E143"/>
    <mergeCell ref="D124:E124"/>
    <mergeCell ref="D125:E125"/>
    <mergeCell ref="C126:E126"/>
    <mergeCell ref="D127:E127"/>
    <mergeCell ref="D128:E128"/>
    <mergeCell ref="D129:E129"/>
    <mergeCell ref="D114:E114"/>
    <mergeCell ref="D115:E115"/>
    <mergeCell ref="D116:E116"/>
    <mergeCell ref="C117:C123"/>
    <mergeCell ref="D117:E117"/>
    <mergeCell ref="D120:E120"/>
    <mergeCell ref="D123:E123"/>
    <mergeCell ref="D108:E108"/>
    <mergeCell ref="D109:E109"/>
    <mergeCell ref="D110:E110"/>
    <mergeCell ref="D111:E111"/>
    <mergeCell ref="D112:E112"/>
    <mergeCell ref="D113:E113"/>
    <mergeCell ref="C101:C103"/>
    <mergeCell ref="D101:E101"/>
    <mergeCell ref="D102:E102"/>
    <mergeCell ref="D103:E103"/>
    <mergeCell ref="D104:E104"/>
    <mergeCell ref="D105:E105"/>
    <mergeCell ref="D95:E95"/>
    <mergeCell ref="D96:E96"/>
    <mergeCell ref="D97:E97"/>
    <mergeCell ref="C98:E98"/>
    <mergeCell ref="D99:E99"/>
    <mergeCell ref="D100:E100"/>
    <mergeCell ref="D81:E81"/>
    <mergeCell ref="D90:E90"/>
    <mergeCell ref="C91:E91"/>
    <mergeCell ref="D92:E92"/>
    <mergeCell ref="D93:E93"/>
    <mergeCell ref="D94:E94"/>
    <mergeCell ref="D75:E75"/>
    <mergeCell ref="D76:E76"/>
    <mergeCell ref="D77:E77"/>
    <mergeCell ref="D78:E78"/>
    <mergeCell ref="D79:E79"/>
    <mergeCell ref="D80:E80"/>
    <mergeCell ref="D58:E58"/>
    <mergeCell ref="D59:E59"/>
    <mergeCell ref="D60:E60"/>
    <mergeCell ref="D62:E62"/>
    <mergeCell ref="D69:E69"/>
    <mergeCell ref="D74:E74"/>
    <mergeCell ref="D50:E50"/>
    <mergeCell ref="D51:E51"/>
    <mergeCell ref="D52:E52"/>
    <mergeCell ref="D53:E53"/>
    <mergeCell ref="D54:E54"/>
    <mergeCell ref="D57:E57"/>
    <mergeCell ref="D40:E40"/>
    <mergeCell ref="B41:E41"/>
    <mergeCell ref="A42:A151"/>
    <mergeCell ref="C42:E42"/>
    <mergeCell ref="B43:B134"/>
    <mergeCell ref="C43:E43"/>
    <mergeCell ref="D44:E44"/>
    <mergeCell ref="D45:E45"/>
    <mergeCell ref="D46:E46"/>
    <mergeCell ref="D49:E49"/>
    <mergeCell ref="B35:B39"/>
    <mergeCell ref="D35:E35"/>
    <mergeCell ref="D36:E36"/>
    <mergeCell ref="D37:E37"/>
    <mergeCell ref="D38:E38"/>
    <mergeCell ref="D39:E39"/>
    <mergeCell ref="D21:E21"/>
    <mergeCell ref="C22:C23"/>
    <mergeCell ref="D24:E24"/>
    <mergeCell ref="D25:E25"/>
    <mergeCell ref="D26:E26"/>
    <mergeCell ref="D34:E34"/>
    <mergeCell ref="J10:K10"/>
    <mergeCell ref="L10:L11"/>
    <mergeCell ref="B12:C12"/>
    <mergeCell ref="D12:E12"/>
    <mergeCell ref="D13:E13"/>
    <mergeCell ref="A14:A40"/>
    <mergeCell ref="D14:E14"/>
    <mergeCell ref="B15:B25"/>
    <mergeCell ref="D15:E15"/>
    <mergeCell ref="D20:E20"/>
    <mergeCell ref="A6:S6"/>
    <mergeCell ref="A9:C11"/>
    <mergeCell ref="D9:E11"/>
    <mergeCell ref="F9:F11"/>
    <mergeCell ref="G9:I9"/>
    <mergeCell ref="J9:L9"/>
    <mergeCell ref="M9:M11"/>
    <mergeCell ref="P9:S10"/>
    <mergeCell ref="G10:H10"/>
    <mergeCell ref="I10:I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111" max="18" man="1"/>
    <brk id="19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00390625" style="50" customWidth="1"/>
    <col min="4" max="4" width="10.57421875" style="5" customWidth="1"/>
    <col min="5" max="6" width="10.57421875" style="242" customWidth="1"/>
    <col min="7" max="7" width="9.421875" style="5" customWidth="1"/>
    <col min="8" max="8" width="11.7109375" style="5" customWidth="1"/>
    <col min="9" max="16384" width="9.140625" style="5" customWidth="1"/>
  </cols>
  <sheetData>
    <row r="1" ht="15">
      <c r="G1" s="6" t="s">
        <v>120</v>
      </c>
    </row>
    <row r="2" spans="1:7" ht="15">
      <c r="A2" s="6" t="s">
        <v>197</v>
      </c>
      <c r="B2" s="6"/>
      <c r="C2" s="6"/>
      <c r="D2" s="6"/>
      <c r="E2" s="411"/>
      <c r="F2" s="411"/>
      <c r="G2" s="6"/>
    </row>
    <row r="3" ht="9.75" customHeight="1"/>
    <row r="4" ht="14.25" customHeight="1" thickBot="1">
      <c r="H4" s="352" t="s">
        <v>50</v>
      </c>
    </row>
    <row r="5" spans="1:8" ht="15" customHeight="1">
      <c r="A5" s="604"/>
      <c r="B5" s="606"/>
      <c r="C5" s="608" t="s">
        <v>51</v>
      </c>
      <c r="D5" s="610" t="s">
        <v>52</v>
      </c>
      <c r="E5" s="611"/>
      <c r="F5" s="611"/>
      <c r="G5" s="611"/>
      <c r="H5" s="612"/>
    </row>
    <row r="6" spans="1:8" ht="30.75" thickBot="1">
      <c r="A6" s="605"/>
      <c r="B6" s="607"/>
      <c r="C6" s="609"/>
      <c r="D6" s="163" t="s">
        <v>439</v>
      </c>
      <c r="E6" s="243" t="s">
        <v>404</v>
      </c>
      <c r="F6" s="243" t="s">
        <v>440</v>
      </c>
      <c r="G6" s="163" t="s">
        <v>388</v>
      </c>
      <c r="H6" s="164" t="s">
        <v>441</v>
      </c>
    </row>
    <row r="7" spans="1:8" ht="15.75" thickBot="1">
      <c r="A7" s="353">
        <v>0</v>
      </c>
      <c r="B7" s="354">
        <v>1</v>
      </c>
      <c r="C7" s="355">
        <v>2</v>
      </c>
      <c r="D7" s="356">
        <v>6</v>
      </c>
      <c r="E7" s="357"/>
      <c r="F7" s="357"/>
      <c r="G7" s="356">
        <v>7</v>
      </c>
      <c r="H7" s="358">
        <v>8</v>
      </c>
    </row>
    <row r="8" spans="1:8" ht="15">
      <c r="A8" s="359" t="s">
        <v>53</v>
      </c>
      <c r="B8" s="360"/>
      <c r="C8" s="361" t="s">
        <v>15</v>
      </c>
      <c r="D8" s="362">
        <f>D9+D12+D13+D16</f>
        <v>2915</v>
      </c>
      <c r="E8" s="362">
        <f>E9+E12+E13+E16</f>
        <v>-264</v>
      </c>
      <c r="F8" s="363">
        <f>F9+F12+F13+F16</f>
        <v>2651</v>
      </c>
      <c r="G8" s="362">
        <f>G9+G12+G13+G16</f>
        <v>1202</v>
      </c>
      <c r="H8" s="432">
        <f>H9+H12+H13+H16</f>
        <v>497</v>
      </c>
    </row>
    <row r="9" spans="1:8" ht="15">
      <c r="A9" s="364"/>
      <c r="B9" s="365">
        <v>1</v>
      </c>
      <c r="C9" s="241" t="s">
        <v>54</v>
      </c>
      <c r="D9" s="160">
        <f>D10+D11</f>
        <v>1200</v>
      </c>
      <c r="E9" s="160">
        <f>E10+E11</f>
        <v>0</v>
      </c>
      <c r="F9" s="246">
        <f>F10+F11</f>
        <v>1200</v>
      </c>
      <c r="G9" s="160">
        <f>G10+G11</f>
        <v>902</v>
      </c>
      <c r="H9" s="433">
        <f>H10+H11</f>
        <v>497</v>
      </c>
    </row>
    <row r="10" spans="1:8" ht="15">
      <c r="A10" s="364"/>
      <c r="B10" s="365"/>
      <c r="C10" s="241" t="s">
        <v>180</v>
      </c>
      <c r="D10" s="366">
        <v>800</v>
      </c>
      <c r="E10" s="363">
        <f aca="true" t="shared" si="0" ref="E10:E78">F10-D10</f>
        <v>0</v>
      </c>
      <c r="F10" s="363">
        <v>800</v>
      </c>
      <c r="G10" s="147">
        <v>902</v>
      </c>
      <c r="H10" s="434">
        <v>497</v>
      </c>
    </row>
    <row r="11" spans="1:8" ht="15">
      <c r="A11" s="364"/>
      <c r="B11" s="365"/>
      <c r="C11" s="241" t="s">
        <v>454</v>
      </c>
      <c r="D11" s="160">
        <v>400</v>
      </c>
      <c r="E11" s="363">
        <f t="shared" si="0"/>
        <v>0</v>
      </c>
      <c r="F11" s="363">
        <v>400</v>
      </c>
      <c r="G11" s="147">
        <v>0</v>
      </c>
      <c r="H11" s="434">
        <v>0</v>
      </c>
    </row>
    <row r="12" spans="1:8" ht="15">
      <c r="A12" s="364"/>
      <c r="B12" s="365">
        <v>2</v>
      </c>
      <c r="C12" s="241" t="s">
        <v>16</v>
      </c>
      <c r="D12" s="367"/>
      <c r="E12" s="363">
        <f t="shared" si="0"/>
        <v>0</v>
      </c>
      <c r="F12" s="248"/>
      <c r="G12" s="60"/>
      <c r="H12" s="435"/>
    </row>
    <row r="13" spans="1:8" ht="15">
      <c r="A13" s="364"/>
      <c r="B13" s="365">
        <v>3</v>
      </c>
      <c r="C13" s="241" t="s">
        <v>55</v>
      </c>
      <c r="D13" s="367"/>
      <c r="E13" s="363">
        <f t="shared" si="0"/>
        <v>0</v>
      </c>
      <c r="F13" s="248"/>
      <c r="G13" s="60"/>
      <c r="H13" s="435"/>
    </row>
    <row r="14" spans="1:8" ht="15">
      <c r="A14" s="364"/>
      <c r="B14" s="365"/>
      <c r="C14" s="241" t="s">
        <v>182</v>
      </c>
      <c r="D14" s="367"/>
      <c r="E14" s="363">
        <f t="shared" si="0"/>
        <v>0</v>
      </c>
      <c r="F14" s="248"/>
      <c r="G14" s="60"/>
      <c r="H14" s="435"/>
    </row>
    <row r="15" spans="1:8" ht="15">
      <c r="A15" s="364"/>
      <c r="B15" s="365"/>
      <c r="C15" s="241" t="s">
        <v>183</v>
      </c>
      <c r="D15" s="367"/>
      <c r="E15" s="363">
        <f t="shared" si="0"/>
        <v>0</v>
      </c>
      <c r="F15" s="248"/>
      <c r="G15" s="60"/>
      <c r="H15" s="435"/>
    </row>
    <row r="16" spans="1:8" ht="15">
      <c r="A16" s="364"/>
      <c r="B16" s="365">
        <v>4</v>
      </c>
      <c r="C16" s="241" t="s">
        <v>184</v>
      </c>
      <c r="D16" s="366">
        <f>D17+D18</f>
        <v>1715</v>
      </c>
      <c r="E16" s="363">
        <f t="shared" si="0"/>
        <v>-264</v>
      </c>
      <c r="F16" s="247">
        <f>F17+F18</f>
        <v>1451</v>
      </c>
      <c r="G16" s="247">
        <f>G17+G18</f>
        <v>300</v>
      </c>
      <c r="H16" s="436">
        <f>H17+H18</f>
        <v>0</v>
      </c>
    </row>
    <row r="17" spans="1:8" ht="15">
      <c r="A17" s="364"/>
      <c r="B17" s="365"/>
      <c r="C17" s="241" t="s">
        <v>449</v>
      </c>
      <c r="D17" s="366">
        <v>1715</v>
      </c>
      <c r="E17" s="363">
        <f t="shared" si="0"/>
        <v>-264</v>
      </c>
      <c r="F17" s="431">
        <v>1451</v>
      </c>
      <c r="G17" s="147">
        <v>300</v>
      </c>
      <c r="H17" s="435"/>
    </row>
    <row r="18" spans="1:8" ht="15">
      <c r="A18" s="364"/>
      <c r="B18" s="365"/>
      <c r="C18" s="241" t="s">
        <v>56</v>
      </c>
      <c r="D18" s="367"/>
      <c r="E18" s="363">
        <f t="shared" si="0"/>
        <v>0</v>
      </c>
      <c r="F18" s="248"/>
      <c r="G18" s="60"/>
      <c r="H18" s="435"/>
    </row>
    <row r="19" spans="1:8" ht="10.5" customHeight="1">
      <c r="A19" s="45"/>
      <c r="B19" s="46"/>
      <c r="C19" s="31" t="s">
        <v>57</v>
      </c>
      <c r="D19" s="367"/>
      <c r="E19" s="363">
        <f t="shared" si="0"/>
        <v>0</v>
      </c>
      <c r="F19" s="248"/>
      <c r="G19" s="60"/>
      <c r="H19" s="435"/>
    </row>
    <row r="20" spans="1:8" ht="15">
      <c r="A20" s="368" t="s">
        <v>19</v>
      </c>
      <c r="B20" s="46"/>
      <c r="C20" s="369" t="s">
        <v>58</v>
      </c>
      <c r="D20" s="370">
        <f>D21+D38+D63+D80+D84</f>
        <v>2915</v>
      </c>
      <c r="E20" s="420">
        <f>E21+E38+E63+E80+E84</f>
        <v>-264</v>
      </c>
      <c r="F20" s="371">
        <f>F21+F38+F63+F80+F84</f>
        <v>2651</v>
      </c>
      <c r="G20" s="370">
        <f>G21+G38+G63+G80+G84</f>
        <v>1202</v>
      </c>
      <c r="H20" s="437">
        <f>H21+H38+H63+H80+H84</f>
        <v>497</v>
      </c>
    </row>
    <row r="21" spans="1:8" ht="15">
      <c r="A21" s="45"/>
      <c r="B21" s="365">
        <v>1</v>
      </c>
      <c r="C21" s="241" t="s">
        <v>59</v>
      </c>
      <c r="D21" s="147"/>
      <c r="E21" s="363">
        <f t="shared" si="0"/>
        <v>0</v>
      </c>
      <c r="F21" s="252"/>
      <c r="G21" s="147">
        <f>G22+G26+G30+G34</f>
        <v>0</v>
      </c>
      <c r="H21" s="434">
        <f>H22+H26+H30+H34</f>
        <v>0</v>
      </c>
    </row>
    <row r="22" spans="1:8" ht="15">
      <c r="A22" s="45"/>
      <c r="B22" s="46"/>
      <c r="C22" s="31" t="s">
        <v>185</v>
      </c>
      <c r="D22" s="372"/>
      <c r="E22" s="363">
        <f t="shared" si="0"/>
        <v>0</v>
      </c>
      <c r="F22" s="239"/>
      <c r="G22" s="142"/>
      <c r="H22" s="438"/>
    </row>
    <row r="23" spans="1:8" ht="15">
      <c r="A23" s="45"/>
      <c r="B23" s="46"/>
      <c r="C23" s="31" t="s">
        <v>60</v>
      </c>
      <c r="D23" s="372"/>
      <c r="E23" s="363">
        <f t="shared" si="0"/>
        <v>0</v>
      </c>
      <c r="F23" s="239"/>
      <c r="G23" s="142"/>
      <c r="H23" s="438"/>
    </row>
    <row r="24" spans="1:8" ht="15">
      <c r="A24" s="45"/>
      <c r="B24" s="46"/>
      <c r="C24" s="31" t="s">
        <v>60</v>
      </c>
      <c r="D24" s="372"/>
      <c r="E24" s="363">
        <f t="shared" si="0"/>
        <v>0</v>
      </c>
      <c r="F24" s="239"/>
      <c r="G24" s="142"/>
      <c r="H24" s="438"/>
    </row>
    <row r="25" spans="1:8" ht="10.5" customHeight="1">
      <c r="A25" s="45"/>
      <c r="B25" s="46"/>
      <c r="C25" s="31" t="s">
        <v>61</v>
      </c>
      <c r="D25" s="372"/>
      <c r="E25" s="363">
        <f t="shared" si="0"/>
        <v>0</v>
      </c>
      <c r="F25" s="239"/>
      <c r="G25" s="142"/>
      <c r="H25" s="438"/>
    </row>
    <row r="26" spans="1:8" ht="29.25">
      <c r="A26" s="45"/>
      <c r="B26" s="46"/>
      <c r="C26" s="31" t="s">
        <v>186</v>
      </c>
      <c r="D26" s="372"/>
      <c r="E26" s="363">
        <f t="shared" si="0"/>
        <v>0</v>
      </c>
      <c r="F26" s="239"/>
      <c r="G26" s="142"/>
      <c r="H26" s="438"/>
    </row>
    <row r="27" spans="1:8" ht="15">
      <c r="A27" s="45"/>
      <c r="B27" s="46"/>
      <c r="C27" s="31" t="s">
        <v>60</v>
      </c>
      <c r="D27" s="372"/>
      <c r="E27" s="363">
        <f t="shared" si="0"/>
        <v>0</v>
      </c>
      <c r="F27" s="239"/>
      <c r="G27" s="142"/>
      <c r="H27" s="438"/>
    </row>
    <row r="28" spans="1:8" ht="15">
      <c r="A28" s="45"/>
      <c r="B28" s="46"/>
      <c r="C28" s="31" t="s">
        <v>60</v>
      </c>
      <c r="D28" s="372"/>
      <c r="E28" s="363">
        <f t="shared" si="0"/>
        <v>0</v>
      </c>
      <c r="F28" s="239"/>
      <c r="G28" s="142"/>
      <c r="H28" s="438"/>
    </row>
    <row r="29" spans="1:8" ht="0.75" customHeight="1">
      <c r="A29" s="45"/>
      <c r="B29" s="46"/>
      <c r="C29" s="31" t="s">
        <v>61</v>
      </c>
      <c r="D29" s="142"/>
      <c r="E29" s="363">
        <f t="shared" si="0"/>
        <v>0</v>
      </c>
      <c r="F29" s="251"/>
      <c r="G29" s="142"/>
      <c r="H29" s="438"/>
    </row>
    <row r="30" spans="1:8" ht="29.25">
      <c r="A30" s="45"/>
      <c r="B30" s="46"/>
      <c r="C30" s="31" t="s">
        <v>187</v>
      </c>
      <c r="D30" s="147"/>
      <c r="E30" s="363">
        <f t="shared" si="0"/>
        <v>0</v>
      </c>
      <c r="F30" s="252"/>
      <c r="G30" s="147"/>
      <c r="H30" s="434"/>
    </row>
    <row r="31" spans="1:8" ht="15">
      <c r="A31" s="45"/>
      <c r="B31" s="46"/>
      <c r="C31" s="31" t="s">
        <v>339</v>
      </c>
      <c r="D31" s="372"/>
      <c r="E31" s="363">
        <f t="shared" si="0"/>
        <v>0</v>
      </c>
      <c r="F31" s="239"/>
      <c r="G31" s="142"/>
      <c r="H31" s="438"/>
    </row>
    <row r="32" spans="1:8" ht="14.25" customHeight="1">
      <c r="A32" s="45"/>
      <c r="B32" s="46"/>
      <c r="C32" s="31" t="s">
        <v>60</v>
      </c>
      <c r="D32" s="372"/>
      <c r="E32" s="363">
        <f t="shared" si="0"/>
        <v>0</v>
      </c>
      <c r="F32" s="239"/>
      <c r="G32" s="142"/>
      <c r="H32" s="438"/>
    </row>
    <row r="33" spans="1:8" ht="11.25" customHeight="1" hidden="1">
      <c r="A33" s="45"/>
      <c r="B33" s="46"/>
      <c r="C33" s="31" t="s">
        <v>61</v>
      </c>
      <c r="D33" s="142"/>
      <c r="E33" s="363">
        <f t="shared" si="0"/>
        <v>0</v>
      </c>
      <c r="F33" s="251"/>
      <c r="G33" s="142"/>
      <c r="H33" s="438"/>
    </row>
    <row r="34" spans="1:8" ht="43.5">
      <c r="A34" s="45"/>
      <c r="B34" s="46"/>
      <c r="C34" s="31" t="s">
        <v>188</v>
      </c>
      <c r="D34" s="372"/>
      <c r="E34" s="363">
        <f t="shared" si="0"/>
        <v>0</v>
      </c>
      <c r="F34" s="239"/>
      <c r="G34" s="142"/>
      <c r="H34" s="438"/>
    </row>
    <row r="35" spans="1:8" ht="15">
      <c r="A35" s="45"/>
      <c r="B35" s="46"/>
      <c r="C35" s="31" t="s">
        <v>60</v>
      </c>
      <c r="D35" s="372"/>
      <c r="E35" s="363">
        <f t="shared" si="0"/>
        <v>0</v>
      </c>
      <c r="F35" s="239"/>
      <c r="G35" s="142"/>
      <c r="H35" s="438"/>
    </row>
    <row r="36" spans="1:8" ht="15">
      <c r="A36" s="45"/>
      <c r="B36" s="46"/>
      <c r="C36" s="31" t="s">
        <v>60</v>
      </c>
      <c r="D36" s="372"/>
      <c r="E36" s="363">
        <f t="shared" si="0"/>
        <v>0</v>
      </c>
      <c r="F36" s="239"/>
      <c r="G36" s="142"/>
      <c r="H36" s="438"/>
    </row>
    <row r="37" spans="1:8" ht="15">
      <c r="A37" s="45"/>
      <c r="B37" s="46"/>
      <c r="C37" s="31" t="s">
        <v>61</v>
      </c>
      <c r="D37" s="142"/>
      <c r="E37" s="363">
        <f t="shared" si="0"/>
        <v>0</v>
      </c>
      <c r="F37" s="251"/>
      <c r="G37" s="142"/>
      <c r="H37" s="438"/>
    </row>
    <row r="38" spans="1:8" ht="15">
      <c r="A38" s="45"/>
      <c r="B38" s="365">
        <v>2</v>
      </c>
      <c r="C38" s="241" t="s">
        <v>62</v>
      </c>
      <c r="D38" s="147">
        <f>D39+D51+D55+D59</f>
        <v>2733</v>
      </c>
      <c r="E38" s="252">
        <f>E39+E51+E55+E59</f>
        <v>-372</v>
      </c>
      <c r="F38" s="252">
        <f>F39+F51+F55+F59</f>
        <v>2361</v>
      </c>
      <c r="G38" s="366">
        <f>G39+G51+G55+G59</f>
        <v>1102</v>
      </c>
      <c r="H38" s="434">
        <f>H39+H51+H55+H59</f>
        <v>397</v>
      </c>
    </row>
    <row r="39" spans="1:8" ht="15">
      <c r="A39" s="45"/>
      <c r="B39" s="46"/>
      <c r="C39" s="421" t="s">
        <v>185</v>
      </c>
      <c r="D39" s="383">
        <f>D40+D42+D43+D47+D48+D49+D50+D44+D45+D46</f>
        <v>2433</v>
      </c>
      <c r="E39" s="383">
        <f>E40+E42+E43+E47+E48+E49+J58+E44+E45+E46+E50</f>
        <v>-72</v>
      </c>
      <c r="F39" s="383">
        <f>F40+F42+F43+F47+F48+F49+F44+F45+F46+F50</f>
        <v>2361</v>
      </c>
      <c r="G39" s="383">
        <f>G40+G42+G43+G47+G48+G49+G44+G45+G46</f>
        <v>802</v>
      </c>
      <c r="H39" s="439">
        <f>H40+H42+H43+H47+H48+H49+H44+H45+H46</f>
        <v>397</v>
      </c>
    </row>
    <row r="40" spans="1:8" ht="23.25" customHeight="1">
      <c r="A40" s="45"/>
      <c r="B40" s="46"/>
      <c r="C40" s="381" t="s">
        <v>442</v>
      </c>
      <c r="D40" s="247">
        <v>82</v>
      </c>
      <c r="E40" s="363">
        <f t="shared" si="0"/>
        <v>0</v>
      </c>
      <c r="F40" s="247">
        <v>82</v>
      </c>
      <c r="G40" s="147">
        <v>88</v>
      </c>
      <c r="H40" s="434">
        <v>95</v>
      </c>
    </row>
    <row r="41" spans="1:8" ht="12" customHeight="1" hidden="1">
      <c r="A41" s="45"/>
      <c r="B41" s="46"/>
      <c r="C41" s="31" t="s">
        <v>425</v>
      </c>
      <c r="D41" s="372">
        <v>0</v>
      </c>
      <c r="E41" s="363">
        <f t="shared" si="0"/>
        <v>0</v>
      </c>
      <c r="F41" s="239">
        <f>D41+E41</f>
        <v>0</v>
      </c>
      <c r="G41" s="142">
        <v>0</v>
      </c>
      <c r="H41" s="438">
        <v>0</v>
      </c>
    </row>
    <row r="42" spans="1:8" ht="44.25" customHeight="1">
      <c r="A42" s="45"/>
      <c r="B42" s="46"/>
      <c r="C42" s="241" t="s">
        <v>443</v>
      </c>
      <c r="D42" s="247">
        <v>119</v>
      </c>
      <c r="E42" s="363">
        <f t="shared" si="0"/>
        <v>0</v>
      </c>
      <c r="F42" s="247">
        <v>119</v>
      </c>
      <c r="G42" s="147">
        <v>126</v>
      </c>
      <c r="H42" s="434">
        <v>132</v>
      </c>
    </row>
    <row r="43" spans="1:8" ht="31.5" customHeight="1">
      <c r="A43" s="45"/>
      <c r="B43" s="46"/>
      <c r="C43" s="241" t="s">
        <v>455</v>
      </c>
      <c r="D43" s="147">
        <v>40</v>
      </c>
      <c r="E43" s="363">
        <f t="shared" si="0"/>
        <v>-35</v>
      </c>
      <c r="F43" s="247">
        <v>5</v>
      </c>
      <c r="G43" s="147">
        <v>20</v>
      </c>
      <c r="H43" s="434">
        <v>20</v>
      </c>
    </row>
    <row r="44" spans="1:8" ht="12.75" customHeight="1">
      <c r="A44" s="45"/>
      <c r="B44" s="46"/>
      <c r="C44" s="241" t="s">
        <v>456</v>
      </c>
      <c r="D44" s="142"/>
      <c r="E44" s="363"/>
      <c r="F44" s="239"/>
      <c r="G44" s="147">
        <v>168</v>
      </c>
      <c r="H44" s="434">
        <v>0</v>
      </c>
    </row>
    <row r="45" spans="1:8" ht="27.75" customHeight="1">
      <c r="A45" s="45"/>
      <c r="B45" s="46"/>
      <c r="C45" s="241" t="s">
        <v>451</v>
      </c>
      <c r="D45" s="142"/>
      <c r="E45" s="363"/>
      <c r="F45" s="239"/>
      <c r="G45" s="147">
        <v>150</v>
      </c>
      <c r="H45" s="434">
        <v>150</v>
      </c>
    </row>
    <row r="46" spans="1:8" ht="27.75" customHeight="1">
      <c r="A46" s="45"/>
      <c r="B46" s="46"/>
      <c r="C46" s="241" t="s">
        <v>452</v>
      </c>
      <c r="D46" s="142"/>
      <c r="E46" s="363"/>
      <c r="F46" s="239"/>
      <c r="G46" s="147">
        <v>250</v>
      </c>
      <c r="H46" s="434">
        <v>0</v>
      </c>
    </row>
    <row r="47" spans="1:8" ht="38.25" customHeight="1">
      <c r="A47" s="45"/>
      <c r="B47" s="46"/>
      <c r="C47" s="418" t="s">
        <v>445</v>
      </c>
      <c r="D47" s="147">
        <v>1350</v>
      </c>
      <c r="E47" s="363">
        <f t="shared" si="0"/>
        <v>-117</v>
      </c>
      <c r="F47" s="247">
        <v>1233</v>
      </c>
      <c r="G47" s="147">
        <v>0</v>
      </c>
      <c r="H47" s="434">
        <v>0</v>
      </c>
    </row>
    <row r="48" spans="1:8" s="242" customFormat="1" ht="27.75" customHeight="1">
      <c r="A48" s="412"/>
      <c r="B48" s="259"/>
      <c r="C48" s="418" t="s">
        <v>444</v>
      </c>
      <c r="D48" s="252">
        <v>422</v>
      </c>
      <c r="E48" s="419">
        <f>F48-D48</f>
        <v>0</v>
      </c>
      <c r="F48" s="247">
        <v>422</v>
      </c>
      <c r="G48" s="252"/>
      <c r="H48" s="441"/>
    </row>
    <row r="49" spans="1:8" s="242" customFormat="1" ht="12.75" customHeight="1">
      <c r="A49" s="412"/>
      <c r="B49" s="259"/>
      <c r="C49" s="241" t="s">
        <v>345</v>
      </c>
      <c r="D49" s="252">
        <v>420</v>
      </c>
      <c r="E49" s="419">
        <f>F49-D49</f>
        <v>50</v>
      </c>
      <c r="F49" s="247">
        <v>470</v>
      </c>
      <c r="G49" s="252"/>
      <c r="H49" s="441"/>
    </row>
    <row r="50" spans="1:8" s="242" customFormat="1" ht="12.75" customHeight="1">
      <c r="A50" s="412"/>
      <c r="B50" s="259"/>
      <c r="C50" s="241" t="s">
        <v>453</v>
      </c>
      <c r="D50" s="252">
        <v>0</v>
      </c>
      <c r="E50" s="419">
        <f>F50-D50</f>
        <v>30</v>
      </c>
      <c r="F50" s="247">
        <v>30</v>
      </c>
      <c r="G50" s="252"/>
      <c r="H50" s="441"/>
    </row>
    <row r="51" spans="1:8" ht="29.25">
      <c r="A51" s="45"/>
      <c r="B51" s="46"/>
      <c r="C51" s="382" t="s">
        <v>186</v>
      </c>
      <c r="D51" s="383">
        <f>D52+D53+D54</f>
        <v>300</v>
      </c>
      <c r="E51" s="383">
        <f>E52+E53+E54</f>
        <v>-300</v>
      </c>
      <c r="F51" s="383">
        <f>F52+F53+F54</f>
        <v>0</v>
      </c>
      <c r="G51" s="442">
        <v>300</v>
      </c>
      <c r="H51" s="443"/>
    </row>
    <row r="52" spans="1:8" ht="15" hidden="1">
      <c r="A52" s="45"/>
      <c r="B52" s="46"/>
      <c r="C52" s="241"/>
      <c r="D52" s="372"/>
      <c r="E52" s="363">
        <f t="shared" si="0"/>
        <v>0</v>
      </c>
      <c r="F52" s="239"/>
      <c r="G52" s="142"/>
      <c r="H52" s="438"/>
    </row>
    <row r="53" spans="1:8" ht="15">
      <c r="A53" s="45"/>
      <c r="B53" s="46"/>
      <c r="C53" s="31" t="s">
        <v>60</v>
      </c>
      <c r="D53" s="372"/>
      <c r="E53" s="363">
        <f t="shared" si="0"/>
        <v>0</v>
      </c>
      <c r="F53" s="239"/>
      <c r="G53" s="142"/>
      <c r="H53" s="438"/>
    </row>
    <row r="54" spans="1:8" ht="15.75" customHeight="1">
      <c r="A54" s="45"/>
      <c r="B54" s="46"/>
      <c r="C54" s="31" t="s">
        <v>446</v>
      </c>
      <c r="D54" s="147">
        <v>300</v>
      </c>
      <c r="E54" s="363">
        <f t="shared" si="0"/>
        <v>-300</v>
      </c>
      <c r="F54" s="252">
        <v>0</v>
      </c>
      <c r="G54" s="142"/>
      <c r="H54" s="438"/>
    </row>
    <row r="55" spans="1:8" ht="29.25">
      <c r="A55" s="45"/>
      <c r="B55" s="46"/>
      <c r="C55" s="31" t="s">
        <v>187</v>
      </c>
      <c r="D55" s="372"/>
      <c r="E55" s="363">
        <f t="shared" si="0"/>
        <v>0</v>
      </c>
      <c r="F55" s="239"/>
      <c r="G55" s="142"/>
      <c r="H55" s="438"/>
    </row>
    <row r="56" spans="1:8" ht="15">
      <c r="A56" s="45"/>
      <c r="B56" s="46"/>
      <c r="C56" s="31" t="s">
        <v>60</v>
      </c>
      <c r="D56" s="372"/>
      <c r="E56" s="363">
        <f t="shared" si="0"/>
        <v>0</v>
      </c>
      <c r="F56" s="239"/>
      <c r="G56" s="142"/>
      <c r="H56" s="438"/>
    </row>
    <row r="57" spans="1:8" ht="15">
      <c r="A57" s="45"/>
      <c r="B57" s="46"/>
      <c r="C57" s="31" t="s">
        <v>60</v>
      </c>
      <c r="D57" s="372"/>
      <c r="E57" s="363">
        <f t="shared" si="0"/>
        <v>0</v>
      </c>
      <c r="F57" s="239"/>
      <c r="G57" s="142"/>
      <c r="H57" s="438"/>
    </row>
    <row r="58" spans="1:8" ht="13.5" customHeight="1">
      <c r="A58" s="45"/>
      <c r="B58" s="46"/>
      <c r="C58" s="31" t="s">
        <v>61</v>
      </c>
      <c r="D58" s="142"/>
      <c r="E58" s="363">
        <f t="shared" si="0"/>
        <v>0</v>
      </c>
      <c r="F58" s="251"/>
      <c r="G58" s="142"/>
      <c r="H58" s="438"/>
    </row>
    <row r="59" spans="1:14" ht="43.5">
      <c r="A59" s="45"/>
      <c r="B59" s="46"/>
      <c r="C59" s="31" t="s">
        <v>188</v>
      </c>
      <c r="D59" s="372"/>
      <c r="E59" s="363">
        <f t="shared" si="0"/>
        <v>0</v>
      </c>
      <c r="F59" s="239"/>
      <c r="G59" s="142"/>
      <c r="H59" s="438"/>
      <c r="N59" s="242"/>
    </row>
    <row r="60" spans="1:8" ht="15">
      <c r="A60" s="45"/>
      <c r="B60" s="46"/>
      <c r="C60" s="31" t="s">
        <v>60</v>
      </c>
      <c r="D60" s="372"/>
      <c r="E60" s="363">
        <f t="shared" si="0"/>
        <v>0</v>
      </c>
      <c r="F60" s="239"/>
      <c r="G60" s="142"/>
      <c r="H60" s="438"/>
    </row>
    <row r="61" spans="1:8" ht="15">
      <c r="A61" s="45"/>
      <c r="B61" s="46"/>
      <c r="C61" s="31" t="s">
        <v>60</v>
      </c>
      <c r="D61" s="372"/>
      <c r="E61" s="363">
        <f t="shared" si="0"/>
        <v>0</v>
      </c>
      <c r="F61" s="239"/>
      <c r="G61" s="142"/>
      <c r="H61" s="438"/>
    </row>
    <row r="62" spans="1:8" ht="14.25" customHeight="1">
      <c r="A62" s="45"/>
      <c r="B62" s="46"/>
      <c r="C62" s="31" t="s">
        <v>61</v>
      </c>
      <c r="D62" s="142"/>
      <c r="E62" s="363">
        <f t="shared" si="0"/>
        <v>0</v>
      </c>
      <c r="F62" s="251"/>
      <c r="G62" s="142"/>
      <c r="H62" s="438"/>
    </row>
    <row r="63" spans="1:8" ht="30">
      <c r="A63" s="45"/>
      <c r="B63" s="365">
        <v>3</v>
      </c>
      <c r="C63" s="241" t="s">
        <v>177</v>
      </c>
      <c r="D63" s="366">
        <f>D64+D68+D72+D76</f>
        <v>0</v>
      </c>
      <c r="E63" s="419">
        <f>F63-D63</f>
        <v>70</v>
      </c>
      <c r="F63" s="252">
        <f>F64+F68+F72+F76</f>
        <v>70</v>
      </c>
      <c r="G63" s="147">
        <f>G64+G68+G72+G76</f>
        <v>0</v>
      </c>
      <c r="H63" s="434">
        <f>H64+H68+H72+H76</f>
        <v>0</v>
      </c>
    </row>
    <row r="64" spans="1:8" ht="15">
      <c r="A64" s="45"/>
      <c r="B64" s="46"/>
      <c r="C64" s="31" t="s">
        <v>185</v>
      </c>
      <c r="D64" s="372"/>
      <c r="E64" s="363">
        <f t="shared" si="0"/>
        <v>0</v>
      </c>
      <c r="F64" s="239"/>
      <c r="G64" s="142"/>
      <c r="H64" s="438"/>
    </row>
    <row r="65" spans="1:8" ht="15">
      <c r="A65" s="45"/>
      <c r="B65" s="46"/>
      <c r="C65" s="31" t="s">
        <v>60</v>
      </c>
      <c r="D65" s="372"/>
      <c r="E65" s="363">
        <f t="shared" si="0"/>
        <v>0</v>
      </c>
      <c r="F65" s="239"/>
      <c r="G65" s="142"/>
      <c r="H65" s="438"/>
    </row>
    <row r="66" spans="1:8" ht="15">
      <c r="A66" s="45"/>
      <c r="B66" s="46"/>
      <c r="C66" s="31" t="s">
        <v>60</v>
      </c>
      <c r="D66" s="372"/>
      <c r="E66" s="363">
        <f t="shared" si="0"/>
        <v>0</v>
      </c>
      <c r="F66" s="239"/>
      <c r="G66" s="142"/>
      <c r="H66" s="438"/>
    </row>
    <row r="67" spans="1:8" ht="12.75" customHeight="1">
      <c r="A67" s="45"/>
      <c r="B67" s="46"/>
      <c r="C67" s="31" t="s">
        <v>60</v>
      </c>
      <c r="D67" s="142"/>
      <c r="E67" s="363">
        <f t="shared" si="0"/>
        <v>0</v>
      </c>
      <c r="F67" s="251"/>
      <c r="G67" s="142"/>
      <c r="H67" s="438"/>
    </row>
    <row r="68" spans="1:8" ht="29.25">
      <c r="A68" s="45"/>
      <c r="B68" s="46"/>
      <c r="C68" s="422" t="s">
        <v>186</v>
      </c>
      <c r="D68" s="366">
        <f>D69+D70+D71</f>
        <v>0</v>
      </c>
      <c r="E68" s="366">
        <f>E69+E70+E71</f>
        <v>70</v>
      </c>
      <c r="F68" s="366">
        <f>F69+F70+F71</f>
        <v>70</v>
      </c>
      <c r="G68" s="142"/>
      <c r="H68" s="438"/>
    </row>
    <row r="69" spans="1:8" ht="33" customHeight="1">
      <c r="A69" s="45"/>
      <c r="B69" s="46"/>
      <c r="C69" s="241" t="s">
        <v>448</v>
      </c>
      <c r="D69" s="366">
        <v>0</v>
      </c>
      <c r="E69" s="363">
        <f t="shared" si="0"/>
        <v>70</v>
      </c>
      <c r="F69" s="247">
        <v>70</v>
      </c>
      <c r="G69" s="142"/>
      <c r="H69" s="438"/>
    </row>
    <row r="70" spans="1:8" ht="15">
      <c r="A70" s="45"/>
      <c r="B70" s="46"/>
      <c r="C70" s="31" t="s">
        <v>60</v>
      </c>
      <c r="D70" s="366"/>
      <c r="E70" s="363">
        <f t="shared" si="0"/>
        <v>0</v>
      </c>
      <c r="F70" s="247"/>
      <c r="G70" s="142"/>
      <c r="H70" s="438"/>
    </row>
    <row r="71" spans="1:8" ht="15.75" customHeight="1">
      <c r="A71" s="45"/>
      <c r="B71" s="46"/>
      <c r="C71" s="31" t="s">
        <v>60</v>
      </c>
      <c r="D71" s="366"/>
      <c r="E71" s="363">
        <f t="shared" si="0"/>
        <v>0</v>
      </c>
      <c r="F71" s="247"/>
      <c r="G71" s="142"/>
      <c r="H71" s="438"/>
    </row>
    <row r="72" spans="1:8" ht="29.25">
      <c r="A72" s="45"/>
      <c r="B72" s="46"/>
      <c r="C72" s="31" t="s">
        <v>187</v>
      </c>
      <c r="D72" s="147">
        <v>0</v>
      </c>
      <c r="E72" s="363">
        <f t="shared" si="0"/>
        <v>0</v>
      </c>
      <c r="F72" s="252"/>
      <c r="G72" s="142">
        <v>0</v>
      </c>
      <c r="H72" s="438">
        <v>0</v>
      </c>
    </row>
    <row r="73" spans="1:8" ht="15">
      <c r="A73" s="45"/>
      <c r="B73" s="46"/>
      <c r="C73" s="31" t="s">
        <v>60</v>
      </c>
      <c r="D73" s="147"/>
      <c r="E73" s="363">
        <f t="shared" si="0"/>
        <v>0</v>
      </c>
      <c r="F73" s="252"/>
      <c r="G73" s="142"/>
      <c r="H73" s="438"/>
    </row>
    <row r="74" spans="1:8" ht="15">
      <c r="A74" s="45"/>
      <c r="B74" s="46"/>
      <c r="C74" s="31" t="s">
        <v>60</v>
      </c>
      <c r="D74" s="366">
        <v>0</v>
      </c>
      <c r="E74" s="363">
        <f t="shared" si="0"/>
        <v>0</v>
      </c>
      <c r="F74" s="247"/>
      <c r="G74" s="142"/>
      <c r="H74" s="438"/>
    </row>
    <row r="75" spans="1:8" ht="18" customHeight="1">
      <c r="A75" s="45"/>
      <c r="B75" s="46"/>
      <c r="C75" s="31" t="s">
        <v>60</v>
      </c>
      <c r="D75" s="366"/>
      <c r="E75" s="363">
        <f t="shared" si="0"/>
        <v>0</v>
      </c>
      <c r="F75" s="247"/>
      <c r="G75" s="142">
        <v>0</v>
      </c>
      <c r="H75" s="438">
        <v>0</v>
      </c>
    </row>
    <row r="76" spans="1:8" ht="41.25" customHeight="1">
      <c r="A76" s="45"/>
      <c r="B76" s="46"/>
      <c r="C76" s="31" t="s">
        <v>188</v>
      </c>
      <c r="D76" s="366"/>
      <c r="E76" s="363">
        <f t="shared" si="0"/>
        <v>0</v>
      </c>
      <c r="F76" s="247"/>
      <c r="G76" s="142"/>
      <c r="H76" s="438"/>
    </row>
    <row r="77" spans="1:8" ht="15">
      <c r="A77" s="45"/>
      <c r="B77" s="46"/>
      <c r="C77" s="31" t="s">
        <v>60</v>
      </c>
      <c r="D77" s="147"/>
      <c r="E77" s="363">
        <f t="shared" si="0"/>
        <v>0</v>
      </c>
      <c r="F77" s="252"/>
      <c r="G77" s="142"/>
      <c r="H77" s="438"/>
    </row>
    <row r="78" spans="1:8" ht="15">
      <c r="A78" s="45"/>
      <c r="B78" s="46"/>
      <c r="C78" s="31" t="s">
        <v>60</v>
      </c>
      <c r="D78" s="147"/>
      <c r="E78" s="363">
        <f t="shared" si="0"/>
        <v>0</v>
      </c>
      <c r="F78" s="252"/>
      <c r="G78" s="142"/>
      <c r="H78" s="438"/>
    </row>
    <row r="79" spans="1:8" ht="15">
      <c r="A79" s="45"/>
      <c r="B79" s="46"/>
      <c r="C79" s="31" t="s">
        <v>60</v>
      </c>
      <c r="D79" s="147"/>
      <c r="E79" s="363">
        <f aca="true" t="shared" si="1" ref="E79:E86">F79-D79</f>
        <v>0</v>
      </c>
      <c r="F79" s="252"/>
      <c r="G79" s="142"/>
      <c r="H79" s="438"/>
    </row>
    <row r="80" spans="1:8" ht="15">
      <c r="A80" s="45"/>
      <c r="B80" s="365">
        <v>4</v>
      </c>
      <c r="C80" s="241" t="s">
        <v>64</v>
      </c>
      <c r="D80" s="147">
        <f>D81+D82+D83</f>
        <v>182</v>
      </c>
      <c r="E80" s="363">
        <f t="shared" si="1"/>
        <v>38</v>
      </c>
      <c r="F80" s="252">
        <f>F81+F82+F83</f>
        <v>220</v>
      </c>
      <c r="G80" s="147">
        <v>100</v>
      </c>
      <c r="H80" s="434">
        <v>100</v>
      </c>
    </row>
    <row r="81" spans="1:8" ht="15">
      <c r="A81" s="45"/>
      <c r="B81" s="365"/>
      <c r="C81" s="241" t="s">
        <v>447</v>
      </c>
      <c r="D81" s="147">
        <v>60</v>
      </c>
      <c r="E81" s="363">
        <f t="shared" si="1"/>
        <v>38</v>
      </c>
      <c r="F81" s="252">
        <v>98</v>
      </c>
      <c r="G81" s="142">
        <v>0</v>
      </c>
      <c r="H81" s="438">
        <v>0</v>
      </c>
    </row>
    <row r="82" spans="1:8" ht="15" customHeight="1">
      <c r="A82" s="45"/>
      <c r="B82" s="365"/>
      <c r="C82" s="241" t="s">
        <v>450</v>
      </c>
      <c r="D82" s="147">
        <v>72</v>
      </c>
      <c r="E82" s="363">
        <f t="shared" si="1"/>
        <v>0</v>
      </c>
      <c r="F82" s="252">
        <v>72</v>
      </c>
      <c r="G82" s="142">
        <v>0</v>
      </c>
      <c r="H82" s="438">
        <v>0</v>
      </c>
    </row>
    <row r="83" spans="1:8" ht="15">
      <c r="A83" s="45"/>
      <c r="B83" s="365"/>
      <c r="C83" s="241" t="s">
        <v>457</v>
      </c>
      <c r="D83" s="147">
        <v>50</v>
      </c>
      <c r="E83" s="363">
        <f t="shared" si="1"/>
        <v>0</v>
      </c>
      <c r="F83" s="252">
        <v>50</v>
      </c>
      <c r="G83" s="142">
        <v>0</v>
      </c>
      <c r="H83" s="438">
        <v>0</v>
      </c>
    </row>
    <row r="84" spans="1:8" ht="15">
      <c r="A84" s="45"/>
      <c r="B84" s="373">
        <v>5</v>
      </c>
      <c r="C84" s="374" t="s">
        <v>63</v>
      </c>
      <c r="D84" s="142"/>
      <c r="E84" s="363">
        <f t="shared" si="1"/>
        <v>0</v>
      </c>
      <c r="F84" s="251"/>
      <c r="G84" s="142"/>
      <c r="H84" s="438"/>
    </row>
    <row r="85" spans="1:8" ht="15">
      <c r="A85" s="45"/>
      <c r="B85" s="46"/>
      <c r="C85" s="241" t="s">
        <v>189</v>
      </c>
      <c r="D85" s="142"/>
      <c r="E85" s="363">
        <f t="shared" si="1"/>
        <v>0</v>
      </c>
      <c r="F85" s="251"/>
      <c r="G85" s="142"/>
      <c r="H85" s="438"/>
    </row>
    <row r="86" spans="1:8" ht="15.75" thickBot="1">
      <c r="A86" s="48"/>
      <c r="B86" s="49"/>
      <c r="C86" s="375" t="s">
        <v>190</v>
      </c>
      <c r="D86" s="145"/>
      <c r="E86" s="363">
        <f t="shared" si="1"/>
        <v>0</v>
      </c>
      <c r="F86" s="253"/>
      <c r="G86" s="145"/>
      <c r="H86" s="440"/>
    </row>
    <row r="87" spans="3:7" ht="33" customHeight="1">
      <c r="C87" s="413" t="s">
        <v>109</v>
      </c>
      <c r="D87" s="414" t="s">
        <v>426</v>
      </c>
      <c r="E87" s="414"/>
      <c r="F87" s="415"/>
      <c r="G87" s="415"/>
    </row>
    <row r="88" spans="3:7" ht="14.25">
      <c r="C88" s="416" t="s">
        <v>356</v>
      </c>
      <c r="D88" s="417" t="s">
        <v>338</v>
      </c>
      <c r="E88" s="417"/>
      <c r="F88" s="417"/>
      <c r="G88" s="417"/>
    </row>
    <row r="89" spans="4:6" ht="14.25">
      <c r="D89" s="339"/>
      <c r="E89" s="380"/>
      <c r="F89" s="380"/>
    </row>
  </sheetData>
  <sheetProtection/>
  <mergeCells count="4">
    <mergeCell ref="A5:A6"/>
    <mergeCell ref="B5:B6"/>
    <mergeCell ref="C5:C6"/>
    <mergeCell ref="D5:H5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6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5" sqref="C5:D5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7" t="s">
        <v>258</v>
      </c>
    </row>
    <row r="2" spans="2:8" ht="15.75">
      <c r="B2" s="615" t="s">
        <v>286</v>
      </c>
      <c r="C2" s="615"/>
      <c r="D2" s="615"/>
      <c r="E2" s="615"/>
      <c r="F2" s="615"/>
      <c r="G2" s="615"/>
      <c r="H2" s="615"/>
    </row>
    <row r="4" ht="13.5" thickBot="1">
      <c r="H4" s="2" t="s">
        <v>8</v>
      </c>
    </row>
    <row r="5" spans="1:8" ht="13.5" thickBot="1">
      <c r="A5" s="66" t="s">
        <v>5</v>
      </c>
      <c r="B5" s="619" t="s">
        <v>7</v>
      </c>
      <c r="C5" s="621" t="s">
        <v>358</v>
      </c>
      <c r="D5" s="622"/>
      <c r="E5" s="613" t="s">
        <v>256</v>
      </c>
      <c r="F5" s="623" t="s">
        <v>385</v>
      </c>
      <c r="G5" s="622"/>
      <c r="H5" s="613" t="s">
        <v>257</v>
      </c>
    </row>
    <row r="6" spans="1:8" ht="13.5" thickBot="1">
      <c r="A6" s="67" t="s">
        <v>6</v>
      </c>
      <c r="B6" s="620"/>
      <c r="C6" s="1" t="s">
        <v>0</v>
      </c>
      <c r="D6" s="1" t="s">
        <v>1</v>
      </c>
      <c r="E6" s="614"/>
      <c r="F6" s="3" t="s">
        <v>0</v>
      </c>
      <c r="G6" s="3" t="s">
        <v>1</v>
      </c>
      <c r="H6" s="614"/>
    </row>
    <row r="7" spans="1:10" s="36" customFormat="1" ht="12" thickBot="1">
      <c r="A7" s="68">
        <v>0</v>
      </c>
      <c r="B7" s="33">
        <v>1</v>
      </c>
      <c r="C7" s="32">
        <v>2</v>
      </c>
      <c r="D7" s="34">
        <v>3</v>
      </c>
      <c r="E7" s="33">
        <v>4</v>
      </c>
      <c r="F7" s="34">
        <v>5</v>
      </c>
      <c r="G7" s="34">
        <v>6</v>
      </c>
      <c r="H7" s="35">
        <v>7</v>
      </c>
      <c r="J7" s="124"/>
    </row>
    <row r="8" spans="1:8" s="36" customFormat="1" ht="16.5" thickBot="1">
      <c r="A8" s="69" t="s">
        <v>29</v>
      </c>
      <c r="B8" s="73" t="s">
        <v>313</v>
      </c>
      <c r="C8" s="132">
        <f>C9+C10+C11</f>
        <v>36815</v>
      </c>
      <c r="D8" s="132">
        <f>D9+D10+D11</f>
        <v>37364</v>
      </c>
      <c r="E8" s="139">
        <f>D8/C8*100</f>
        <v>101.49123998370229</v>
      </c>
      <c r="F8" s="133">
        <f>F9+F10+F11</f>
        <v>44632</v>
      </c>
      <c r="G8" s="133">
        <f>G9+G10+G11</f>
        <v>45483</v>
      </c>
      <c r="H8" s="140">
        <f>G8/F8*100</f>
        <v>101.90670371034236</v>
      </c>
    </row>
    <row r="9" spans="1:8" ht="16.5" customHeight="1" thickBot="1">
      <c r="A9" s="70">
        <v>1</v>
      </c>
      <c r="B9" s="74" t="s">
        <v>290</v>
      </c>
      <c r="C9" s="126">
        <v>36798</v>
      </c>
      <c r="D9" s="127">
        <v>37347</v>
      </c>
      <c r="E9" s="139">
        <f>D9/C9*100</f>
        <v>101.49192890917985</v>
      </c>
      <c r="F9" s="134">
        <v>44628</v>
      </c>
      <c r="G9" s="134">
        <v>45479</v>
      </c>
      <c r="H9" s="140">
        <f>G9/F9*100</f>
        <v>101.9068746078695</v>
      </c>
    </row>
    <row r="10" spans="1:8" ht="15.75" customHeight="1" thickBot="1">
      <c r="A10" s="71" t="s">
        <v>287</v>
      </c>
      <c r="B10" s="75" t="s">
        <v>114</v>
      </c>
      <c r="C10" s="128">
        <v>17</v>
      </c>
      <c r="D10" s="129">
        <v>17</v>
      </c>
      <c r="E10" s="139">
        <f>D10/C10*100</f>
        <v>100</v>
      </c>
      <c r="F10" s="135">
        <v>4</v>
      </c>
      <c r="G10" s="136">
        <v>4</v>
      </c>
      <c r="H10" s="140">
        <f>G10/F10*100</f>
        <v>100</v>
      </c>
    </row>
    <row r="11" spans="1:8" ht="15.75" customHeight="1" thickBot="1">
      <c r="A11" s="72" t="s">
        <v>288</v>
      </c>
      <c r="B11" s="76" t="s">
        <v>10</v>
      </c>
      <c r="C11" s="130">
        <v>0</v>
      </c>
      <c r="D11" s="131">
        <v>0</v>
      </c>
      <c r="E11" s="208">
        <v>0</v>
      </c>
      <c r="F11" s="137">
        <v>0</v>
      </c>
      <c r="G11" s="138">
        <v>0</v>
      </c>
      <c r="H11" s="209">
        <v>0</v>
      </c>
    </row>
    <row r="16" spans="2:7" ht="39.75" customHeight="1">
      <c r="B16" s="39" t="s">
        <v>337</v>
      </c>
      <c r="C16" s="39"/>
      <c r="F16" s="616" t="s">
        <v>194</v>
      </c>
      <c r="G16" s="616"/>
    </row>
    <row r="17" spans="2:7" ht="15">
      <c r="B17" s="159" t="s">
        <v>356</v>
      </c>
      <c r="F17" s="618" t="s">
        <v>111</v>
      </c>
      <c r="G17" s="618"/>
    </row>
    <row r="18" spans="6:7" ht="12.75">
      <c r="F18" s="617" t="s">
        <v>338</v>
      </c>
      <c r="G18" s="617"/>
    </row>
  </sheetData>
  <sheetProtection/>
  <mergeCells count="9">
    <mergeCell ref="H5:H6"/>
    <mergeCell ref="B2:H2"/>
    <mergeCell ref="F16:G16"/>
    <mergeCell ref="F18:G18"/>
    <mergeCell ref="F17:G17"/>
    <mergeCell ref="B5:B6"/>
    <mergeCell ref="C5:D5"/>
    <mergeCell ref="E5:E6"/>
    <mergeCell ref="F5:G5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4"/>
  <sheetViews>
    <sheetView zoomScale="80" zoomScaleNormal="80" zoomScalePageLayoutView="0" workbookViewId="0" topLeftCell="A22">
      <selection activeCell="M52" sqref="M52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57421875" style="50" customWidth="1"/>
    <col min="4" max="4" width="12.57421875" style="5" customWidth="1"/>
    <col min="5" max="5" width="11.28125" style="5" customWidth="1"/>
    <col min="6" max="6" width="13.140625" style="341" customWidth="1"/>
    <col min="7" max="7" width="10.57421875" style="242" customWidth="1"/>
    <col min="8" max="8" width="9.421875" style="5" customWidth="1"/>
    <col min="9" max="9" width="11.7109375" style="5" customWidth="1"/>
    <col min="10" max="16384" width="9.140625" style="5" customWidth="1"/>
  </cols>
  <sheetData>
    <row r="1" ht="15">
      <c r="H1" s="6" t="s">
        <v>120</v>
      </c>
    </row>
    <row r="2" spans="1:8" ht="15">
      <c r="A2" s="630" t="s">
        <v>197</v>
      </c>
      <c r="B2" s="630"/>
      <c r="C2" s="630"/>
      <c r="D2" s="630"/>
      <c r="E2" s="630"/>
      <c r="F2" s="630"/>
      <c r="G2" s="630"/>
      <c r="H2" s="630"/>
    </row>
    <row r="3" ht="9.75" customHeight="1"/>
    <row r="4" ht="14.25" customHeight="1" thickBot="1">
      <c r="I4" s="51" t="s">
        <v>50</v>
      </c>
    </row>
    <row r="5" spans="1:9" ht="15">
      <c r="A5" s="631"/>
      <c r="B5" s="633"/>
      <c r="C5" s="635" t="s">
        <v>51</v>
      </c>
      <c r="D5" s="639" t="s">
        <v>196</v>
      </c>
      <c r="E5" s="624" t="s">
        <v>386</v>
      </c>
      <c r="F5" s="625"/>
      <c r="G5" s="637" t="s">
        <v>52</v>
      </c>
      <c r="H5" s="637"/>
      <c r="I5" s="638"/>
    </row>
    <row r="6" spans="1:9" ht="30.75" thickBot="1">
      <c r="A6" s="632"/>
      <c r="B6" s="634"/>
      <c r="C6" s="636"/>
      <c r="D6" s="640"/>
      <c r="E6" s="52" t="s">
        <v>0</v>
      </c>
      <c r="F6" s="342" t="s">
        <v>135</v>
      </c>
      <c r="G6" s="243" t="s">
        <v>387</v>
      </c>
      <c r="H6" s="163" t="s">
        <v>359</v>
      </c>
      <c r="I6" s="164" t="s">
        <v>388</v>
      </c>
    </row>
    <row r="7" spans="1:9" ht="15.75" thickBot="1">
      <c r="A7" s="53">
        <v>0</v>
      </c>
      <c r="B7" s="54">
        <v>1</v>
      </c>
      <c r="C7" s="55">
        <v>2</v>
      </c>
      <c r="D7" s="56">
        <v>3</v>
      </c>
      <c r="E7" s="56">
        <v>4</v>
      </c>
      <c r="F7" s="343">
        <v>5</v>
      </c>
      <c r="G7" s="244">
        <v>6</v>
      </c>
      <c r="H7" s="57">
        <v>7</v>
      </c>
      <c r="I7" s="58">
        <v>8</v>
      </c>
    </row>
    <row r="8" spans="1:9" s="242" customFormat="1" ht="15">
      <c r="A8" s="262" t="s">
        <v>53</v>
      </c>
      <c r="B8" s="263"/>
      <c r="C8" s="264" t="s">
        <v>15</v>
      </c>
      <c r="D8" s="265"/>
      <c r="E8" s="245">
        <f>E9+E12+E13+E16</f>
        <v>1526</v>
      </c>
      <c r="F8" s="344">
        <f>F9+F12+F13+F16</f>
        <v>320</v>
      </c>
      <c r="G8" s="245">
        <f>G9+G12+G13+G16</f>
        <v>1130</v>
      </c>
      <c r="H8" s="245">
        <f>H9+H12+H13+H16</f>
        <v>315</v>
      </c>
      <c r="I8" s="245">
        <f>I9+I12+I13+I16</f>
        <v>327</v>
      </c>
    </row>
    <row r="9" spans="1:9" ht="15">
      <c r="A9" s="43"/>
      <c r="B9" s="44">
        <v>1</v>
      </c>
      <c r="C9" s="41" t="s">
        <v>54</v>
      </c>
      <c r="D9" s="59"/>
      <c r="E9" s="118">
        <f>E10+E11</f>
        <v>1526</v>
      </c>
      <c r="F9" s="345">
        <f>F10+F11</f>
        <v>320</v>
      </c>
      <c r="G9" s="246">
        <f>G10+G11</f>
        <v>1130</v>
      </c>
      <c r="H9" s="160">
        <f>H10+H11</f>
        <v>315</v>
      </c>
      <c r="I9" s="160">
        <f>I10+I11</f>
        <v>327</v>
      </c>
    </row>
    <row r="10" spans="1:9" ht="15">
      <c r="A10" s="43"/>
      <c r="B10" s="44"/>
      <c r="C10" s="41" t="s">
        <v>180</v>
      </c>
      <c r="D10" s="59"/>
      <c r="E10" s="118">
        <v>500</v>
      </c>
      <c r="F10" s="345">
        <v>320</v>
      </c>
      <c r="G10" s="247">
        <v>600</v>
      </c>
      <c r="H10" s="147">
        <v>315</v>
      </c>
      <c r="I10" s="161">
        <v>327</v>
      </c>
    </row>
    <row r="11" spans="1:9" ht="15">
      <c r="A11" s="43"/>
      <c r="B11" s="44"/>
      <c r="C11" s="41" t="s">
        <v>181</v>
      </c>
      <c r="D11" s="59"/>
      <c r="E11" s="118">
        <v>1026</v>
      </c>
      <c r="F11" s="345">
        <v>0</v>
      </c>
      <c r="G11" s="246">
        <v>530</v>
      </c>
      <c r="H11" s="147">
        <v>0</v>
      </c>
      <c r="I11" s="161">
        <v>0</v>
      </c>
    </row>
    <row r="12" spans="1:9" ht="15">
      <c r="A12" s="43"/>
      <c r="B12" s="44">
        <v>2</v>
      </c>
      <c r="C12" s="41" t="s">
        <v>16</v>
      </c>
      <c r="D12" s="59"/>
      <c r="E12" s="59"/>
      <c r="F12" s="346"/>
      <c r="G12" s="248"/>
      <c r="H12" s="60"/>
      <c r="I12" s="61"/>
    </row>
    <row r="13" spans="1:9" ht="15">
      <c r="A13" s="43"/>
      <c r="B13" s="44">
        <v>3</v>
      </c>
      <c r="C13" s="41" t="s">
        <v>55</v>
      </c>
      <c r="D13" s="59"/>
      <c r="E13" s="59"/>
      <c r="F13" s="346"/>
      <c r="G13" s="248"/>
      <c r="H13" s="60"/>
      <c r="I13" s="61"/>
    </row>
    <row r="14" spans="1:9" ht="15">
      <c r="A14" s="43"/>
      <c r="B14" s="44"/>
      <c r="C14" s="41" t="s">
        <v>182</v>
      </c>
      <c r="D14" s="59"/>
      <c r="E14" s="59"/>
      <c r="F14" s="346"/>
      <c r="G14" s="248"/>
      <c r="H14" s="60"/>
      <c r="I14" s="61"/>
    </row>
    <row r="15" spans="1:9" ht="15">
      <c r="A15" s="43"/>
      <c r="B15" s="44"/>
      <c r="C15" s="41" t="s">
        <v>183</v>
      </c>
      <c r="D15" s="59"/>
      <c r="E15" s="59"/>
      <c r="F15" s="346"/>
      <c r="G15" s="248"/>
      <c r="H15" s="60"/>
      <c r="I15" s="61"/>
    </row>
    <row r="16" spans="1:9" ht="15">
      <c r="A16" s="43"/>
      <c r="B16" s="44">
        <v>4</v>
      </c>
      <c r="C16" s="41" t="s">
        <v>184</v>
      </c>
      <c r="D16" s="59"/>
      <c r="E16" s="59"/>
      <c r="F16" s="346"/>
      <c r="G16" s="248"/>
      <c r="H16" s="60"/>
      <c r="I16" s="61"/>
    </row>
    <row r="17" spans="1:9" ht="15">
      <c r="A17" s="43"/>
      <c r="B17" s="44"/>
      <c r="C17" s="41" t="s">
        <v>56</v>
      </c>
      <c r="D17" s="59"/>
      <c r="E17" s="59"/>
      <c r="F17" s="346"/>
      <c r="G17" s="248"/>
      <c r="H17" s="60"/>
      <c r="I17" s="61"/>
    </row>
    <row r="18" spans="1:9" ht="15">
      <c r="A18" s="43"/>
      <c r="B18" s="44"/>
      <c r="C18" s="41" t="s">
        <v>56</v>
      </c>
      <c r="D18" s="59"/>
      <c r="E18" s="59"/>
      <c r="F18" s="346"/>
      <c r="G18" s="248"/>
      <c r="H18" s="60"/>
      <c r="I18" s="61"/>
    </row>
    <row r="19" spans="1:9" ht="10.5" customHeight="1">
      <c r="A19" s="45"/>
      <c r="B19" s="46"/>
      <c r="C19" s="31" t="s">
        <v>57</v>
      </c>
      <c r="D19" s="60"/>
      <c r="E19" s="60"/>
      <c r="F19" s="347"/>
      <c r="G19" s="248"/>
      <c r="H19" s="60"/>
      <c r="I19" s="61"/>
    </row>
    <row r="20" spans="1:9" s="242" customFormat="1" ht="15">
      <c r="A20" s="258" t="s">
        <v>19</v>
      </c>
      <c r="B20" s="259"/>
      <c r="C20" s="260" t="s">
        <v>58</v>
      </c>
      <c r="D20" s="261"/>
      <c r="E20" s="249">
        <f>E21+E38+E58+E75+E79</f>
        <v>1526</v>
      </c>
      <c r="F20" s="348">
        <f>F21+F38+F58+F75+F79</f>
        <v>320</v>
      </c>
      <c r="G20" s="249">
        <f>G21+G38+G58+G75+G79</f>
        <v>1130</v>
      </c>
      <c r="H20" s="249">
        <f>H21+H38+H58+H75+H79</f>
        <v>315</v>
      </c>
      <c r="I20" s="249">
        <f>I21+I38+I58+I75+I79</f>
        <v>327</v>
      </c>
    </row>
    <row r="21" spans="1:9" ht="15">
      <c r="A21" s="45"/>
      <c r="B21" s="44">
        <v>1</v>
      </c>
      <c r="C21" s="41" t="s">
        <v>59</v>
      </c>
      <c r="D21" s="59"/>
      <c r="E21" s="118">
        <f>E22+E26+E30+E34</f>
        <v>0</v>
      </c>
      <c r="F21" s="345">
        <f>F22+F26+F30+F34</f>
        <v>0</v>
      </c>
      <c r="G21" s="250">
        <f>G22+G26+G30+G34</f>
        <v>0</v>
      </c>
      <c r="H21" s="118">
        <f>H22+H26+H30+H34</f>
        <v>0</v>
      </c>
      <c r="I21" s="118">
        <f>I22+I26+I30+I34</f>
        <v>0</v>
      </c>
    </row>
    <row r="22" spans="1:9" ht="15">
      <c r="A22" s="45"/>
      <c r="B22" s="46"/>
      <c r="C22" s="31" t="s">
        <v>185</v>
      </c>
      <c r="D22" s="59"/>
      <c r="E22" s="118"/>
      <c r="F22" s="345"/>
      <c r="G22" s="239"/>
      <c r="H22" s="142"/>
      <c r="I22" s="143"/>
    </row>
    <row r="23" spans="1:9" ht="15">
      <c r="A23" s="45"/>
      <c r="B23" s="46"/>
      <c r="C23" s="31" t="s">
        <v>60</v>
      </c>
      <c r="D23" s="59"/>
      <c r="E23" s="118"/>
      <c r="F23" s="345"/>
      <c r="G23" s="239"/>
      <c r="H23" s="142"/>
      <c r="I23" s="143"/>
    </row>
    <row r="24" spans="1:9" ht="15">
      <c r="A24" s="45"/>
      <c r="B24" s="46"/>
      <c r="C24" s="31" t="s">
        <v>60</v>
      </c>
      <c r="D24" s="59"/>
      <c r="E24" s="118"/>
      <c r="F24" s="345"/>
      <c r="G24" s="239"/>
      <c r="H24" s="142"/>
      <c r="I24" s="143"/>
    </row>
    <row r="25" spans="1:9" ht="10.5" customHeight="1">
      <c r="A25" s="45"/>
      <c r="B25" s="46"/>
      <c r="C25" s="31" t="s">
        <v>61</v>
      </c>
      <c r="D25" s="59"/>
      <c r="E25" s="118"/>
      <c r="F25" s="345"/>
      <c r="G25" s="239"/>
      <c r="H25" s="142"/>
      <c r="I25" s="143"/>
    </row>
    <row r="26" spans="1:9" ht="29.25">
      <c r="A26" s="45"/>
      <c r="B26" s="46"/>
      <c r="C26" s="31" t="s">
        <v>186</v>
      </c>
      <c r="D26" s="59"/>
      <c r="E26" s="118"/>
      <c r="F26" s="345"/>
      <c r="G26" s="239"/>
      <c r="H26" s="142"/>
      <c r="I26" s="143"/>
    </row>
    <row r="27" spans="1:9" ht="15">
      <c r="A27" s="45"/>
      <c r="B27" s="46"/>
      <c r="C27" s="31" t="s">
        <v>60</v>
      </c>
      <c r="D27" s="59"/>
      <c r="E27" s="118"/>
      <c r="F27" s="345"/>
      <c r="G27" s="239"/>
      <c r="H27" s="142"/>
      <c r="I27" s="143"/>
    </row>
    <row r="28" spans="1:9" ht="15">
      <c r="A28" s="45"/>
      <c r="B28" s="46"/>
      <c r="C28" s="31" t="s">
        <v>60</v>
      </c>
      <c r="D28" s="59"/>
      <c r="E28" s="118"/>
      <c r="F28" s="345"/>
      <c r="G28" s="239"/>
      <c r="H28" s="142"/>
      <c r="I28" s="143"/>
    </row>
    <row r="29" spans="1:9" ht="0.75" customHeight="1">
      <c r="A29" s="45"/>
      <c r="B29" s="46"/>
      <c r="C29" s="31" t="s">
        <v>61</v>
      </c>
      <c r="D29" s="59"/>
      <c r="E29" s="118"/>
      <c r="F29" s="345"/>
      <c r="G29" s="251"/>
      <c r="H29" s="142"/>
      <c r="I29" s="143"/>
    </row>
    <row r="30" spans="1:9" ht="29.25">
      <c r="A30" s="45"/>
      <c r="B30" s="46"/>
      <c r="C30" s="31" t="s">
        <v>187</v>
      </c>
      <c r="D30" s="59"/>
      <c r="E30" s="118"/>
      <c r="F30" s="345"/>
      <c r="G30" s="250"/>
      <c r="H30" s="118"/>
      <c r="I30" s="118"/>
    </row>
    <row r="31" spans="1:9" ht="15">
      <c r="A31" s="45"/>
      <c r="B31" s="46"/>
      <c r="C31" s="31" t="s">
        <v>339</v>
      </c>
      <c r="D31" s="59"/>
      <c r="E31" s="118"/>
      <c r="F31" s="345"/>
      <c r="G31" s="239"/>
      <c r="H31" s="142"/>
      <c r="I31" s="143"/>
    </row>
    <row r="32" spans="1:9" ht="14.25" customHeight="1">
      <c r="A32" s="45"/>
      <c r="B32" s="46"/>
      <c r="C32" s="31" t="s">
        <v>60</v>
      </c>
      <c r="D32" s="59"/>
      <c r="E32" s="118"/>
      <c r="F32" s="345"/>
      <c r="G32" s="239"/>
      <c r="H32" s="142"/>
      <c r="I32" s="143"/>
    </row>
    <row r="33" spans="1:9" ht="11.25" customHeight="1" hidden="1">
      <c r="A33" s="45"/>
      <c r="B33" s="46"/>
      <c r="C33" s="31" t="s">
        <v>61</v>
      </c>
      <c r="D33" s="59"/>
      <c r="E33" s="118"/>
      <c r="F33" s="345"/>
      <c r="G33" s="251"/>
      <c r="H33" s="142"/>
      <c r="I33" s="143"/>
    </row>
    <row r="34" spans="1:9" ht="43.5">
      <c r="A34" s="45"/>
      <c r="B34" s="46"/>
      <c r="C34" s="31" t="s">
        <v>188</v>
      </c>
      <c r="D34" s="59"/>
      <c r="E34" s="118"/>
      <c r="F34" s="345"/>
      <c r="G34" s="239"/>
      <c r="H34" s="142"/>
      <c r="I34" s="143"/>
    </row>
    <row r="35" spans="1:9" ht="15">
      <c r="A35" s="45"/>
      <c r="B35" s="46"/>
      <c r="C35" s="31" t="s">
        <v>60</v>
      </c>
      <c r="D35" s="59"/>
      <c r="E35" s="118"/>
      <c r="F35" s="345"/>
      <c r="G35" s="239"/>
      <c r="H35" s="142"/>
      <c r="I35" s="143"/>
    </row>
    <row r="36" spans="1:9" ht="15">
      <c r="A36" s="45"/>
      <c r="B36" s="46"/>
      <c r="C36" s="31" t="s">
        <v>60</v>
      </c>
      <c r="D36" s="59"/>
      <c r="E36" s="118"/>
      <c r="F36" s="345"/>
      <c r="G36" s="239"/>
      <c r="H36" s="142"/>
      <c r="I36" s="143"/>
    </row>
    <row r="37" spans="1:9" ht="10.5" customHeight="1">
      <c r="A37" s="45"/>
      <c r="B37" s="46"/>
      <c r="C37" s="31" t="s">
        <v>61</v>
      </c>
      <c r="D37" s="59"/>
      <c r="E37" s="118"/>
      <c r="F37" s="345"/>
      <c r="G37" s="251"/>
      <c r="H37" s="142"/>
      <c r="I37" s="143"/>
    </row>
    <row r="38" spans="1:9" ht="15">
      <c r="A38" s="45"/>
      <c r="B38" s="44">
        <v>2</v>
      </c>
      <c r="C38" s="41" t="s">
        <v>62</v>
      </c>
      <c r="D38" s="59"/>
      <c r="E38" s="118">
        <f>E39+E46+E50+E54</f>
        <v>1447</v>
      </c>
      <c r="F38" s="345">
        <f>F39+F46+F50+F54</f>
        <v>280</v>
      </c>
      <c r="G38" s="250">
        <f>G39+G46+G50+G54</f>
        <v>1030</v>
      </c>
      <c r="H38" s="118">
        <f>H39+H46+H50+H54</f>
        <v>215</v>
      </c>
      <c r="I38" s="118">
        <f>I39+I46+I50+I54</f>
        <v>227</v>
      </c>
    </row>
    <row r="39" spans="1:9" ht="29.25">
      <c r="A39" s="45"/>
      <c r="B39" s="256"/>
      <c r="C39" s="257" t="s">
        <v>185</v>
      </c>
      <c r="D39" s="59"/>
      <c r="E39" s="118">
        <f>E43+E40+E45+E44+E41+E42</f>
        <v>847</v>
      </c>
      <c r="F39" s="345">
        <f>F43+F40+F45+F44+F41+F42</f>
        <v>280</v>
      </c>
      <c r="G39" s="250">
        <f>G43+G40+G45+G44+G41+G42</f>
        <v>350</v>
      </c>
      <c r="H39" s="118">
        <f>H43+H40+H45+H44+H41+H42</f>
        <v>215</v>
      </c>
      <c r="I39" s="118">
        <f>I43+I40+I45+I44+I41+I42</f>
        <v>227</v>
      </c>
    </row>
    <row r="40" spans="1:9" ht="15" customHeight="1">
      <c r="A40" s="45"/>
      <c r="B40" s="46"/>
      <c r="C40" s="31" t="s">
        <v>399</v>
      </c>
      <c r="D40" s="59"/>
      <c r="E40" s="118">
        <v>112</v>
      </c>
      <c r="F40" s="345">
        <v>0</v>
      </c>
      <c r="G40" s="239">
        <v>110</v>
      </c>
      <c r="H40" s="142">
        <v>95</v>
      </c>
      <c r="I40" s="143">
        <v>100</v>
      </c>
    </row>
    <row r="41" spans="1:9" ht="15.75" customHeight="1">
      <c r="A41" s="45"/>
      <c r="B41" s="46"/>
      <c r="C41" s="31" t="s">
        <v>393</v>
      </c>
      <c r="D41" s="59"/>
      <c r="E41" s="118">
        <v>56</v>
      </c>
      <c r="F41" s="345">
        <v>52</v>
      </c>
      <c r="G41" s="239">
        <v>60</v>
      </c>
      <c r="H41" s="142">
        <v>0</v>
      </c>
      <c r="I41" s="143">
        <v>0</v>
      </c>
    </row>
    <row r="42" spans="1:9" ht="15.75" customHeight="1">
      <c r="A42" s="45"/>
      <c r="B42" s="46"/>
      <c r="C42" s="31" t="s">
        <v>394</v>
      </c>
      <c r="D42" s="59"/>
      <c r="E42" s="118">
        <v>65</v>
      </c>
      <c r="F42" s="345">
        <v>64</v>
      </c>
      <c r="G42" s="239">
        <v>0</v>
      </c>
      <c r="H42" s="142"/>
      <c r="I42" s="143"/>
    </row>
    <row r="43" spans="1:9" ht="45">
      <c r="A43" s="45"/>
      <c r="B43" s="46"/>
      <c r="C43" s="241" t="s">
        <v>398</v>
      </c>
      <c r="D43" s="59"/>
      <c r="E43" s="118">
        <v>170</v>
      </c>
      <c r="F43" s="345">
        <v>0</v>
      </c>
      <c r="G43" s="239">
        <v>180</v>
      </c>
      <c r="H43" s="142">
        <v>120</v>
      </c>
      <c r="I43" s="143">
        <v>127</v>
      </c>
    </row>
    <row r="44" spans="1:9" ht="17.25" customHeight="1">
      <c r="A44" s="45"/>
      <c r="B44" s="46"/>
      <c r="C44" s="31" t="s">
        <v>391</v>
      </c>
      <c r="D44" s="59"/>
      <c r="E44" s="118">
        <v>164</v>
      </c>
      <c r="F44" s="345">
        <v>164</v>
      </c>
      <c r="G44" s="239">
        <v>0</v>
      </c>
      <c r="H44" s="142">
        <v>0</v>
      </c>
      <c r="I44" s="143">
        <v>0</v>
      </c>
    </row>
    <row r="45" spans="1:9" ht="12.75" customHeight="1">
      <c r="A45" s="45"/>
      <c r="B45" s="46"/>
      <c r="C45" s="31" t="s">
        <v>392</v>
      </c>
      <c r="D45" s="59"/>
      <c r="E45" s="118">
        <v>280</v>
      </c>
      <c r="F45" s="345">
        <v>0</v>
      </c>
      <c r="G45" s="239">
        <v>0</v>
      </c>
      <c r="H45" s="142">
        <v>0</v>
      </c>
      <c r="I45" s="143">
        <v>0</v>
      </c>
    </row>
    <row r="46" spans="1:9" ht="29.25">
      <c r="A46" s="45"/>
      <c r="B46" s="46"/>
      <c r="C46" s="257" t="s">
        <v>186</v>
      </c>
      <c r="D46" s="59"/>
      <c r="E46" s="118">
        <f>E47+E48+E49</f>
        <v>600</v>
      </c>
      <c r="F46" s="345">
        <f>F47+F48+F49</f>
        <v>0</v>
      </c>
      <c r="G46" s="239">
        <f>G47+G48+G49</f>
        <v>680</v>
      </c>
      <c r="H46" s="142">
        <v>0</v>
      </c>
      <c r="I46" s="143">
        <v>0</v>
      </c>
    </row>
    <row r="47" spans="1:9" ht="15">
      <c r="A47" s="45"/>
      <c r="B47" s="46"/>
      <c r="C47" s="31" t="s">
        <v>345</v>
      </c>
      <c r="D47" s="59"/>
      <c r="E47" s="118">
        <v>600</v>
      </c>
      <c r="F47" s="345">
        <v>0</v>
      </c>
      <c r="G47" s="239">
        <v>680</v>
      </c>
      <c r="H47" s="142">
        <v>0</v>
      </c>
      <c r="I47" s="143">
        <v>0</v>
      </c>
    </row>
    <row r="48" spans="1:9" ht="15">
      <c r="A48" s="45"/>
      <c r="B48" s="46"/>
      <c r="C48" s="31" t="s">
        <v>60</v>
      </c>
      <c r="D48" s="59"/>
      <c r="E48" s="118"/>
      <c r="F48" s="345"/>
      <c r="G48" s="239"/>
      <c r="H48" s="142"/>
      <c r="I48" s="143"/>
    </row>
    <row r="49" spans="1:9" ht="15.75" customHeight="1">
      <c r="A49" s="45"/>
      <c r="B49" s="46"/>
      <c r="C49" s="31" t="s">
        <v>61</v>
      </c>
      <c r="D49" s="59"/>
      <c r="E49" s="118"/>
      <c r="F49" s="345"/>
      <c r="G49" s="251"/>
      <c r="H49" s="142"/>
      <c r="I49" s="143"/>
    </row>
    <row r="50" spans="1:9" ht="29.25">
      <c r="A50" s="45"/>
      <c r="B50" s="46"/>
      <c r="C50" s="31" t="s">
        <v>187</v>
      </c>
      <c r="D50" s="59"/>
      <c r="E50" s="118"/>
      <c r="F50" s="345"/>
      <c r="G50" s="239"/>
      <c r="H50" s="142"/>
      <c r="I50" s="143"/>
    </row>
    <row r="51" spans="1:9" ht="15">
      <c r="A51" s="45"/>
      <c r="B51" s="46"/>
      <c r="C51" s="31" t="s">
        <v>60</v>
      </c>
      <c r="D51" s="59"/>
      <c r="E51" s="118"/>
      <c r="F51" s="345"/>
      <c r="G51" s="239"/>
      <c r="H51" s="142"/>
      <c r="I51" s="143"/>
    </row>
    <row r="52" spans="1:9" ht="15">
      <c r="A52" s="45"/>
      <c r="B52" s="46"/>
      <c r="C52" s="31" t="s">
        <v>60</v>
      </c>
      <c r="D52" s="59"/>
      <c r="E52" s="118"/>
      <c r="F52" s="345"/>
      <c r="G52" s="239"/>
      <c r="H52" s="142"/>
      <c r="I52" s="143"/>
    </row>
    <row r="53" spans="1:9" ht="13.5" customHeight="1">
      <c r="A53" s="45"/>
      <c r="B53" s="46"/>
      <c r="C53" s="31" t="s">
        <v>61</v>
      </c>
      <c r="D53" s="59"/>
      <c r="E53" s="118"/>
      <c r="F53" s="345"/>
      <c r="G53" s="251"/>
      <c r="H53" s="142"/>
      <c r="I53" s="143"/>
    </row>
    <row r="54" spans="1:9" ht="43.5">
      <c r="A54" s="45"/>
      <c r="B54" s="46"/>
      <c r="C54" s="31" t="s">
        <v>188</v>
      </c>
      <c r="D54" s="59"/>
      <c r="E54" s="118"/>
      <c r="F54" s="345"/>
      <c r="G54" s="239"/>
      <c r="H54" s="142"/>
      <c r="I54" s="143"/>
    </row>
    <row r="55" spans="1:9" ht="15">
      <c r="A55" s="45"/>
      <c r="B55" s="46"/>
      <c r="C55" s="31" t="s">
        <v>60</v>
      </c>
      <c r="D55" s="59"/>
      <c r="E55" s="118"/>
      <c r="F55" s="345"/>
      <c r="G55" s="239"/>
      <c r="H55" s="142"/>
      <c r="I55" s="143"/>
    </row>
    <row r="56" spans="1:9" ht="15">
      <c r="A56" s="45"/>
      <c r="B56" s="46"/>
      <c r="C56" s="31" t="s">
        <v>60</v>
      </c>
      <c r="D56" s="59"/>
      <c r="E56" s="118"/>
      <c r="F56" s="345"/>
      <c r="G56" s="239"/>
      <c r="H56" s="142"/>
      <c r="I56" s="143"/>
    </row>
    <row r="57" spans="1:9" ht="10.5" customHeight="1">
      <c r="A57" s="45"/>
      <c r="B57" s="46"/>
      <c r="C57" s="31" t="s">
        <v>61</v>
      </c>
      <c r="D57" s="59"/>
      <c r="E57" s="118"/>
      <c r="F57" s="345"/>
      <c r="G57" s="251"/>
      <c r="H57" s="142"/>
      <c r="I57" s="143"/>
    </row>
    <row r="58" spans="1:9" ht="30">
      <c r="A58" s="45"/>
      <c r="B58" s="44">
        <v>3</v>
      </c>
      <c r="C58" s="41" t="s">
        <v>177</v>
      </c>
      <c r="D58" s="59"/>
      <c r="E58" s="118">
        <f>E59+E63+E67+E71</f>
        <v>0</v>
      </c>
      <c r="F58" s="345">
        <f>F59+F63+F67+F71</f>
        <v>0</v>
      </c>
      <c r="G58" s="250">
        <f>G59+G63+G67+G71</f>
        <v>0</v>
      </c>
      <c r="H58" s="118">
        <f>H59+H63+H67+H71</f>
        <v>0</v>
      </c>
      <c r="I58" s="118">
        <f>I59+I63+I67+I71</f>
        <v>0</v>
      </c>
    </row>
    <row r="59" spans="1:9" ht="15">
      <c r="A59" s="45"/>
      <c r="B59" s="46"/>
      <c r="C59" s="31" t="s">
        <v>185</v>
      </c>
      <c r="D59" s="59"/>
      <c r="E59" s="118"/>
      <c r="F59" s="345"/>
      <c r="G59" s="239"/>
      <c r="H59" s="142"/>
      <c r="I59" s="143"/>
    </row>
    <row r="60" spans="1:9" ht="15">
      <c r="A60" s="45"/>
      <c r="B60" s="46"/>
      <c r="C60" s="31" t="s">
        <v>60</v>
      </c>
      <c r="D60" s="59"/>
      <c r="E60" s="118"/>
      <c r="F60" s="345"/>
      <c r="G60" s="239"/>
      <c r="H60" s="142"/>
      <c r="I60" s="143"/>
    </row>
    <row r="61" spans="1:9" ht="15">
      <c r="A61" s="45"/>
      <c r="B61" s="46"/>
      <c r="C61" s="31" t="s">
        <v>60</v>
      </c>
      <c r="D61" s="59"/>
      <c r="E61" s="118"/>
      <c r="F61" s="345"/>
      <c r="G61" s="239"/>
      <c r="H61" s="142"/>
      <c r="I61" s="143"/>
    </row>
    <row r="62" spans="1:9" ht="12.75" customHeight="1">
      <c r="A62" s="45"/>
      <c r="B62" s="46"/>
      <c r="C62" s="31" t="s">
        <v>61</v>
      </c>
      <c r="D62" s="59"/>
      <c r="E62" s="118"/>
      <c r="F62" s="345"/>
      <c r="G62" s="251"/>
      <c r="H62" s="142"/>
      <c r="I62" s="143"/>
    </row>
    <row r="63" spans="1:9" ht="29.25">
      <c r="A63" s="45"/>
      <c r="B63" s="46"/>
      <c r="C63" s="31" t="s">
        <v>186</v>
      </c>
      <c r="D63" s="59"/>
      <c r="E63" s="118"/>
      <c r="F63" s="345"/>
      <c r="G63" s="252">
        <v>0</v>
      </c>
      <c r="H63" s="142"/>
      <c r="I63" s="143"/>
    </row>
    <row r="64" spans="1:9" ht="15">
      <c r="A64" s="45"/>
      <c r="B64" s="46"/>
      <c r="C64" s="31" t="s">
        <v>341</v>
      </c>
      <c r="D64" s="59"/>
      <c r="E64" s="118"/>
      <c r="F64" s="345"/>
      <c r="G64" s="247">
        <v>0</v>
      </c>
      <c r="H64" s="142"/>
      <c r="I64" s="143"/>
    </row>
    <row r="65" spans="1:9" ht="15">
      <c r="A65" s="45"/>
      <c r="B65" s="46"/>
      <c r="C65" s="31" t="s">
        <v>60</v>
      </c>
      <c r="D65" s="59"/>
      <c r="E65" s="118"/>
      <c r="F65" s="345"/>
      <c r="G65" s="247"/>
      <c r="H65" s="142"/>
      <c r="I65" s="143"/>
    </row>
    <row r="66" spans="1:9" ht="11.25" customHeight="1">
      <c r="A66" s="45"/>
      <c r="B66" s="46"/>
      <c r="C66" s="31" t="s">
        <v>61</v>
      </c>
      <c r="D66" s="59"/>
      <c r="E66" s="118"/>
      <c r="F66" s="345"/>
      <c r="G66" s="247"/>
      <c r="H66" s="142"/>
      <c r="I66" s="143"/>
    </row>
    <row r="67" spans="1:9" ht="29.25">
      <c r="A67" s="45"/>
      <c r="B67" s="46"/>
      <c r="C67" s="31" t="s">
        <v>187</v>
      </c>
      <c r="D67" s="59"/>
      <c r="E67" s="118">
        <v>0</v>
      </c>
      <c r="F67" s="345">
        <v>0</v>
      </c>
      <c r="G67" s="252">
        <v>0</v>
      </c>
      <c r="H67" s="142">
        <v>0</v>
      </c>
      <c r="I67" s="143">
        <v>0</v>
      </c>
    </row>
    <row r="68" spans="1:9" ht="15">
      <c r="A68" s="45"/>
      <c r="B68" s="46"/>
      <c r="C68" s="31" t="s">
        <v>340</v>
      </c>
      <c r="D68" s="59"/>
      <c r="E68" s="118">
        <v>0</v>
      </c>
      <c r="F68" s="345">
        <v>0</v>
      </c>
      <c r="G68" s="252"/>
      <c r="H68" s="142"/>
      <c r="I68" s="143"/>
    </row>
    <row r="69" spans="1:9" ht="15">
      <c r="A69" s="45"/>
      <c r="B69" s="46"/>
      <c r="C69" s="31" t="s">
        <v>342</v>
      </c>
      <c r="D69" s="59"/>
      <c r="E69" s="118">
        <v>0</v>
      </c>
      <c r="F69" s="345">
        <v>0</v>
      </c>
      <c r="G69" s="247">
        <v>0</v>
      </c>
      <c r="H69" s="142"/>
      <c r="I69" s="143"/>
    </row>
    <row r="70" spans="1:9" ht="18" customHeight="1">
      <c r="A70" s="45"/>
      <c r="B70" s="46"/>
      <c r="C70" s="31" t="s">
        <v>343</v>
      </c>
      <c r="D70" s="59"/>
      <c r="E70" s="118"/>
      <c r="F70" s="345"/>
      <c r="G70" s="247"/>
      <c r="H70" s="142">
        <v>0</v>
      </c>
      <c r="I70" s="143">
        <v>0</v>
      </c>
    </row>
    <row r="71" spans="1:9" ht="41.25" customHeight="1">
      <c r="A71" s="45"/>
      <c r="B71" s="46"/>
      <c r="C71" s="31" t="s">
        <v>188</v>
      </c>
      <c r="D71" s="59"/>
      <c r="E71" s="118"/>
      <c r="F71" s="345"/>
      <c r="G71" s="247"/>
      <c r="H71" s="142"/>
      <c r="I71" s="143"/>
    </row>
    <row r="72" spans="1:9" ht="15">
      <c r="A72" s="45"/>
      <c r="B72" s="46"/>
      <c r="C72" s="31" t="s">
        <v>60</v>
      </c>
      <c r="D72" s="59"/>
      <c r="E72" s="118"/>
      <c r="F72" s="345"/>
      <c r="G72" s="252"/>
      <c r="H72" s="142"/>
      <c r="I72" s="143"/>
    </row>
    <row r="73" spans="1:9" ht="15">
      <c r="A73" s="45"/>
      <c r="B73" s="46"/>
      <c r="C73" s="31" t="s">
        <v>60</v>
      </c>
      <c r="D73" s="59"/>
      <c r="E73" s="118"/>
      <c r="F73" s="345"/>
      <c r="G73" s="252"/>
      <c r="H73" s="142"/>
      <c r="I73" s="143"/>
    </row>
    <row r="74" spans="1:9" ht="11.25" customHeight="1">
      <c r="A74" s="45"/>
      <c r="B74" s="46"/>
      <c r="C74" s="31" t="s">
        <v>61</v>
      </c>
      <c r="D74" s="59"/>
      <c r="E74" s="118"/>
      <c r="F74" s="345"/>
      <c r="G74" s="252"/>
      <c r="H74" s="142"/>
      <c r="I74" s="143"/>
    </row>
    <row r="75" spans="1:9" ht="15">
      <c r="A75" s="45"/>
      <c r="B75" s="44">
        <v>4</v>
      </c>
      <c r="C75" s="41" t="s">
        <v>64</v>
      </c>
      <c r="D75" s="59"/>
      <c r="E75" s="118">
        <f>E76+E77+E78</f>
        <v>79</v>
      </c>
      <c r="F75" s="345">
        <f>F76+F77+F78</f>
        <v>40</v>
      </c>
      <c r="G75" s="250">
        <f>G76+G77+G78</f>
        <v>100</v>
      </c>
      <c r="H75" s="118">
        <f>H76+H77+H78</f>
        <v>100</v>
      </c>
      <c r="I75" s="118">
        <f>I76+I77+I78</f>
        <v>100</v>
      </c>
    </row>
    <row r="76" spans="1:9" ht="15">
      <c r="A76" s="45"/>
      <c r="B76" s="44"/>
      <c r="C76" s="241" t="s">
        <v>395</v>
      </c>
      <c r="D76" s="59"/>
      <c r="E76" s="118">
        <v>18</v>
      </c>
      <c r="F76" s="345">
        <v>18</v>
      </c>
      <c r="G76" s="252"/>
      <c r="H76" s="142"/>
      <c r="I76" s="143"/>
    </row>
    <row r="77" spans="1:9" ht="15">
      <c r="A77" s="45"/>
      <c r="B77" s="44"/>
      <c r="C77" s="241" t="s">
        <v>396</v>
      </c>
      <c r="D77" s="59"/>
      <c r="E77" s="118">
        <v>12</v>
      </c>
      <c r="F77" s="345">
        <v>11</v>
      </c>
      <c r="G77" s="252"/>
      <c r="H77" s="142"/>
      <c r="I77" s="143"/>
    </row>
    <row r="78" spans="1:9" ht="15">
      <c r="A78" s="45"/>
      <c r="B78" s="44"/>
      <c r="C78" s="241" t="s">
        <v>397</v>
      </c>
      <c r="D78" s="59"/>
      <c r="E78" s="118">
        <v>49</v>
      </c>
      <c r="F78" s="345">
        <v>11</v>
      </c>
      <c r="G78" s="252">
        <v>100</v>
      </c>
      <c r="H78" s="142">
        <v>100</v>
      </c>
      <c r="I78" s="143">
        <v>100</v>
      </c>
    </row>
    <row r="79" spans="1:9" ht="15">
      <c r="A79" s="45"/>
      <c r="B79" s="47">
        <v>5</v>
      </c>
      <c r="C79" s="64" t="s">
        <v>63</v>
      </c>
      <c r="D79" s="62"/>
      <c r="E79" s="141"/>
      <c r="F79" s="348"/>
      <c r="G79" s="251"/>
      <c r="H79" s="142"/>
      <c r="I79" s="143"/>
    </row>
    <row r="80" spans="1:9" ht="15">
      <c r="A80" s="45"/>
      <c r="B80" s="46"/>
      <c r="C80" s="41" t="s">
        <v>189</v>
      </c>
      <c r="D80" s="59"/>
      <c r="E80" s="118"/>
      <c r="F80" s="345"/>
      <c r="G80" s="251"/>
      <c r="H80" s="142"/>
      <c r="I80" s="143"/>
    </row>
    <row r="81" spans="1:9" ht="15.75" thickBot="1">
      <c r="A81" s="48"/>
      <c r="B81" s="49"/>
      <c r="C81" s="42" t="s">
        <v>190</v>
      </c>
      <c r="D81" s="63"/>
      <c r="E81" s="144"/>
      <c r="F81" s="349"/>
      <c r="G81" s="253"/>
      <c r="H81" s="145"/>
      <c r="I81" s="146"/>
    </row>
    <row r="82" spans="3:8" ht="33" customHeight="1">
      <c r="C82" s="627" t="s">
        <v>109</v>
      </c>
      <c r="D82" s="627"/>
      <c r="E82" s="65"/>
      <c r="F82" s="628" t="s">
        <v>194</v>
      </c>
      <c r="G82" s="628"/>
      <c r="H82" s="628"/>
    </row>
    <row r="83" spans="3:8" ht="14.25">
      <c r="C83" s="159" t="s">
        <v>356</v>
      </c>
      <c r="D83" s="65"/>
      <c r="E83" s="65"/>
      <c r="F83" s="629" t="s">
        <v>111</v>
      </c>
      <c r="G83" s="629"/>
      <c r="H83" s="629"/>
    </row>
    <row r="84" spans="6:8" ht="14.25">
      <c r="F84" s="626" t="s">
        <v>338</v>
      </c>
      <c r="G84" s="626"/>
      <c r="H84" s="626"/>
    </row>
  </sheetData>
  <sheetProtection/>
  <mergeCells count="11">
    <mergeCell ref="D5:D6"/>
    <mergeCell ref="E5:F5"/>
    <mergeCell ref="F84:H84"/>
    <mergeCell ref="C82:D82"/>
    <mergeCell ref="F82:H82"/>
    <mergeCell ref="F83:H83"/>
    <mergeCell ref="A2:H2"/>
    <mergeCell ref="A5:A6"/>
    <mergeCell ref="B5:B6"/>
    <mergeCell ref="C5:C6"/>
    <mergeCell ref="G5:I5"/>
  </mergeCells>
  <printOptions/>
  <pageMargins left="0.75" right="0.41" top="0.51" bottom="0.25" header="0.38" footer="0.18"/>
  <pageSetup horizontalDpi="600" verticalDpi="600" orientation="portrait" paperSize="9" scale="58" r:id="rId1"/>
  <headerFooter alignWithMargins="0"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4.140625" style="5" customWidth="1"/>
    <col min="2" max="2" width="3.7109375" style="5" customWidth="1"/>
    <col min="3" max="3" width="65.00390625" style="50" customWidth="1"/>
    <col min="4" max="4" width="10.57421875" style="5" customWidth="1"/>
    <col min="5" max="6" width="10.57421875" style="242" customWidth="1"/>
    <col min="7" max="7" width="9.421875" style="5" customWidth="1"/>
    <col min="8" max="8" width="11.7109375" style="5" customWidth="1"/>
    <col min="9" max="16384" width="9.140625" style="5" customWidth="1"/>
  </cols>
  <sheetData>
    <row r="1" ht="15">
      <c r="G1" s="6" t="s">
        <v>120</v>
      </c>
    </row>
    <row r="2" spans="1:7" ht="15">
      <c r="A2" s="350" t="s">
        <v>197</v>
      </c>
      <c r="B2" s="350"/>
      <c r="C2" s="350"/>
      <c r="D2" s="350"/>
      <c r="E2" s="351"/>
      <c r="F2" s="351"/>
      <c r="G2" s="350"/>
    </row>
    <row r="3" ht="9.75" customHeight="1"/>
    <row r="4" ht="14.25" customHeight="1" thickBot="1">
      <c r="H4" s="352" t="s">
        <v>50</v>
      </c>
    </row>
    <row r="5" spans="1:8" ht="15" customHeight="1">
      <c r="A5" s="604"/>
      <c r="B5" s="606"/>
      <c r="C5" s="608" t="s">
        <v>51</v>
      </c>
      <c r="D5" s="610" t="s">
        <v>52</v>
      </c>
      <c r="E5" s="611"/>
      <c r="F5" s="611"/>
      <c r="G5" s="611"/>
      <c r="H5" s="612"/>
    </row>
    <row r="6" spans="1:8" ht="30.75" thickBot="1">
      <c r="A6" s="605"/>
      <c r="B6" s="607"/>
      <c r="C6" s="609"/>
      <c r="D6" s="163" t="s">
        <v>427</v>
      </c>
      <c r="E6" s="243" t="s">
        <v>404</v>
      </c>
      <c r="F6" s="243" t="s">
        <v>428</v>
      </c>
      <c r="G6" s="163" t="s">
        <v>359</v>
      </c>
      <c r="H6" s="164" t="s">
        <v>388</v>
      </c>
    </row>
    <row r="7" spans="1:8" ht="15.75" thickBot="1">
      <c r="A7" s="353">
        <v>0</v>
      </c>
      <c r="B7" s="354">
        <v>1</v>
      </c>
      <c r="C7" s="355">
        <v>2</v>
      </c>
      <c r="D7" s="356">
        <v>6</v>
      </c>
      <c r="E7" s="357"/>
      <c r="F7" s="357"/>
      <c r="G7" s="356">
        <v>7</v>
      </c>
      <c r="H7" s="358">
        <v>8</v>
      </c>
    </row>
    <row r="8" spans="1:8" ht="15">
      <c r="A8" s="359" t="s">
        <v>53</v>
      </c>
      <c r="B8" s="360"/>
      <c r="C8" s="361" t="s">
        <v>15</v>
      </c>
      <c r="D8" s="362">
        <f>D9+D12+D13+D16</f>
        <v>1130</v>
      </c>
      <c r="E8" s="362">
        <f>E9+E12+E13+E16</f>
        <v>34</v>
      </c>
      <c r="F8" s="363">
        <f>F9+F12+F13+F16</f>
        <v>1164</v>
      </c>
      <c r="G8" s="362">
        <f>G9+G12+G13+G16</f>
        <v>302</v>
      </c>
      <c r="H8" s="362">
        <f>H9+H12+H13+H16</f>
        <v>315</v>
      </c>
    </row>
    <row r="9" spans="1:8" ht="15">
      <c r="A9" s="364"/>
      <c r="B9" s="365">
        <v>1</v>
      </c>
      <c r="C9" s="241" t="s">
        <v>54</v>
      </c>
      <c r="D9" s="160">
        <f>D10+D11</f>
        <v>1130</v>
      </c>
      <c r="E9" s="160">
        <f>E10+E11</f>
        <v>34</v>
      </c>
      <c r="F9" s="246">
        <f>F10+F11</f>
        <v>1164</v>
      </c>
      <c r="G9" s="160">
        <f>G10+G11</f>
        <v>302</v>
      </c>
      <c r="H9" s="160">
        <f>H10+H11</f>
        <v>315</v>
      </c>
    </row>
    <row r="10" spans="1:8" ht="15">
      <c r="A10" s="364"/>
      <c r="B10" s="365"/>
      <c r="C10" s="241" t="s">
        <v>180</v>
      </c>
      <c r="D10" s="366">
        <v>600</v>
      </c>
      <c r="E10" s="363">
        <f aca="true" t="shared" si="0" ref="E10:E72">F10-D10</f>
        <v>0</v>
      </c>
      <c r="F10" s="363">
        <v>600</v>
      </c>
      <c r="G10" s="147">
        <v>302</v>
      </c>
      <c r="H10" s="161">
        <v>315</v>
      </c>
    </row>
    <row r="11" spans="1:8" ht="15">
      <c r="A11" s="364"/>
      <c r="B11" s="365"/>
      <c r="C11" s="241" t="s">
        <v>181</v>
      </c>
      <c r="D11" s="160">
        <v>530</v>
      </c>
      <c r="E11" s="363">
        <f t="shared" si="0"/>
        <v>34</v>
      </c>
      <c r="F11" s="363">
        <v>564</v>
      </c>
      <c r="G11" s="147">
        <v>0</v>
      </c>
      <c r="H11" s="161">
        <v>0</v>
      </c>
    </row>
    <row r="12" spans="1:8" ht="15">
      <c r="A12" s="364"/>
      <c r="B12" s="365">
        <v>2</v>
      </c>
      <c r="C12" s="241" t="s">
        <v>16</v>
      </c>
      <c r="D12" s="367"/>
      <c r="E12" s="363">
        <f t="shared" si="0"/>
        <v>0</v>
      </c>
      <c r="F12" s="248"/>
      <c r="G12" s="60"/>
      <c r="H12" s="61"/>
    </row>
    <row r="13" spans="1:8" ht="15">
      <c r="A13" s="364"/>
      <c r="B13" s="365">
        <v>3</v>
      </c>
      <c r="C13" s="241" t="s">
        <v>55</v>
      </c>
      <c r="D13" s="367"/>
      <c r="E13" s="363">
        <f t="shared" si="0"/>
        <v>0</v>
      </c>
      <c r="F13" s="248"/>
      <c r="G13" s="60"/>
      <c r="H13" s="61"/>
    </row>
    <row r="14" spans="1:8" ht="15">
      <c r="A14" s="364"/>
      <c r="B14" s="365"/>
      <c r="C14" s="241" t="s">
        <v>182</v>
      </c>
      <c r="D14" s="367"/>
      <c r="E14" s="363">
        <f t="shared" si="0"/>
        <v>0</v>
      </c>
      <c r="F14" s="248"/>
      <c r="G14" s="60"/>
      <c r="H14" s="61"/>
    </row>
    <row r="15" spans="1:8" ht="15">
      <c r="A15" s="364"/>
      <c r="B15" s="365"/>
      <c r="C15" s="241" t="s">
        <v>183</v>
      </c>
      <c r="D15" s="367"/>
      <c r="E15" s="363">
        <f t="shared" si="0"/>
        <v>0</v>
      </c>
      <c r="F15" s="248"/>
      <c r="G15" s="60"/>
      <c r="H15" s="61"/>
    </row>
    <row r="16" spans="1:8" ht="15">
      <c r="A16" s="364"/>
      <c r="B16" s="365">
        <v>4</v>
      </c>
      <c r="C16" s="241" t="s">
        <v>184</v>
      </c>
      <c r="D16" s="367"/>
      <c r="E16" s="363">
        <f t="shared" si="0"/>
        <v>0</v>
      </c>
      <c r="F16" s="248"/>
      <c r="G16" s="60"/>
      <c r="H16" s="61"/>
    </row>
    <row r="17" spans="1:8" ht="15">
      <c r="A17" s="364"/>
      <c r="B17" s="365"/>
      <c r="C17" s="241" t="s">
        <v>56</v>
      </c>
      <c r="D17" s="367"/>
      <c r="E17" s="363">
        <f t="shared" si="0"/>
        <v>0</v>
      </c>
      <c r="F17" s="248"/>
      <c r="G17" s="60"/>
      <c r="H17" s="61"/>
    </row>
    <row r="18" spans="1:8" ht="15">
      <c r="A18" s="364"/>
      <c r="B18" s="365"/>
      <c r="C18" s="241" t="s">
        <v>56</v>
      </c>
      <c r="D18" s="367"/>
      <c r="E18" s="363">
        <f t="shared" si="0"/>
        <v>0</v>
      </c>
      <c r="F18" s="248"/>
      <c r="G18" s="60"/>
      <c r="H18" s="61"/>
    </row>
    <row r="19" spans="1:8" ht="10.5" customHeight="1">
      <c r="A19" s="45"/>
      <c r="B19" s="46"/>
      <c r="C19" s="31" t="s">
        <v>57</v>
      </c>
      <c r="D19" s="367"/>
      <c r="E19" s="363">
        <f t="shared" si="0"/>
        <v>0</v>
      </c>
      <c r="F19" s="248"/>
      <c r="G19" s="60"/>
      <c r="H19" s="61"/>
    </row>
    <row r="20" spans="1:8" ht="15">
      <c r="A20" s="368" t="s">
        <v>19</v>
      </c>
      <c r="B20" s="46"/>
      <c r="C20" s="369" t="s">
        <v>58</v>
      </c>
      <c r="D20" s="370">
        <f>D21+D38+D57+D74+D75</f>
        <v>1130</v>
      </c>
      <c r="E20" s="370">
        <f>E21+E38+E57+E74+E75</f>
        <v>34</v>
      </c>
      <c r="F20" s="371">
        <f>F21+F38+F57+F74+F75</f>
        <v>1164</v>
      </c>
      <c r="G20" s="370">
        <f>G21+G38+G57+G74+G75</f>
        <v>302</v>
      </c>
      <c r="H20" s="370">
        <f>H21+H38+H57+H74+H75</f>
        <v>315</v>
      </c>
    </row>
    <row r="21" spans="1:8" ht="15">
      <c r="A21" s="45"/>
      <c r="B21" s="365">
        <v>1</v>
      </c>
      <c r="C21" s="241" t="s">
        <v>59</v>
      </c>
      <c r="D21" s="147"/>
      <c r="E21" s="363">
        <f t="shared" si="0"/>
        <v>0</v>
      </c>
      <c r="F21" s="252"/>
      <c r="G21" s="147">
        <f>G22+G26+G30+G34</f>
        <v>0</v>
      </c>
      <c r="H21" s="147">
        <f>H22+H26+H30+H34</f>
        <v>0</v>
      </c>
    </row>
    <row r="22" spans="1:8" ht="15">
      <c r="A22" s="45"/>
      <c r="B22" s="46"/>
      <c r="C22" s="31" t="s">
        <v>185</v>
      </c>
      <c r="D22" s="372"/>
      <c r="E22" s="363">
        <f t="shared" si="0"/>
        <v>0</v>
      </c>
      <c r="F22" s="239"/>
      <c r="G22" s="142"/>
      <c r="H22" s="143"/>
    </row>
    <row r="23" spans="1:8" ht="15">
      <c r="A23" s="45"/>
      <c r="B23" s="46"/>
      <c r="C23" s="31" t="s">
        <v>60</v>
      </c>
      <c r="D23" s="372"/>
      <c r="E23" s="363">
        <f t="shared" si="0"/>
        <v>0</v>
      </c>
      <c r="F23" s="239"/>
      <c r="G23" s="142"/>
      <c r="H23" s="143"/>
    </row>
    <row r="24" spans="1:8" ht="15">
      <c r="A24" s="45"/>
      <c r="B24" s="46"/>
      <c r="C24" s="31" t="s">
        <v>60</v>
      </c>
      <c r="D24" s="372"/>
      <c r="E24" s="363">
        <f t="shared" si="0"/>
        <v>0</v>
      </c>
      <c r="F24" s="239"/>
      <c r="G24" s="142"/>
      <c r="H24" s="143"/>
    </row>
    <row r="25" spans="1:8" ht="10.5" customHeight="1">
      <c r="A25" s="45"/>
      <c r="B25" s="46"/>
      <c r="C25" s="31" t="s">
        <v>61</v>
      </c>
      <c r="D25" s="372"/>
      <c r="E25" s="363">
        <f t="shared" si="0"/>
        <v>0</v>
      </c>
      <c r="F25" s="239"/>
      <c r="G25" s="142"/>
      <c r="H25" s="143"/>
    </row>
    <row r="26" spans="1:8" ht="29.25">
      <c r="A26" s="45"/>
      <c r="B26" s="46"/>
      <c r="C26" s="31" t="s">
        <v>186</v>
      </c>
      <c r="D26" s="372"/>
      <c r="E26" s="363">
        <f t="shared" si="0"/>
        <v>0</v>
      </c>
      <c r="F26" s="239"/>
      <c r="G26" s="142"/>
      <c r="H26" s="143"/>
    </row>
    <row r="27" spans="1:8" ht="15">
      <c r="A27" s="45"/>
      <c r="B27" s="46"/>
      <c r="C27" s="31" t="s">
        <v>60</v>
      </c>
      <c r="D27" s="372"/>
      <c r="E27" s="363">
        <f t="shared" si="0"/>
        <v>0</v>
      </c>
      <c r="F27" s="239"/>
      <c r="G27" s="142"/>
      <c r="H27" s="143"/>
    </row>
    <row r="28" spans="1:8" ht="15">
      <c r="A28" s="45"/>
      <c r="B28" s="46"/>
      <c r="C28" s="31" t="s">
        <v>60</v>
      </c>
      <c r="D28" s="372"/>
      <c r="E28" s="363">
        <f t="shared" si="0"/>
        <v>0</v>
      </c>
      <c r="F28" s="239"/>
      <c r="G28" s="142"/>
      <c r="H28" s="143"/>
    </row>
    <row r="29" spans="1:8" ht="0.75" customHeight="1">
      <c r="A29" s="45"/>
      <c r="B29" s="46"/>
      <c r="C29" s="31" t="s">
        <v>61</v>
      </c>
      <c r="D29" s="142"/>
      <c r="E29" s="363">
        <f t="shared" si="0"/>
        <v>0</v>
      </c>
      <c r="F29" s="251"/>
      <c r="G29" s="142"/>
      <c r="H29" s="143"/>
    </row>
    <row r="30" spans="1:8" ht="29.25">
      <c r="A30" s="45"/>
      <c r="B30" s="46"/>
      <c r="C30" s="31" t="s">
        <v>187</v>
      </c>
      <c r="D30" s="147"/>
      <c r="E30" s="363">
        <f t="shared" si="0"/>
        <v>0</v>
      </c>
      <c r="F30" s="252"/>
      <c r="G30" s="147"/>
      <c r="H30" s="147"/>
    </row>
    <row r="31" spans="1:8" ht="15">
      <c r="A31" s="45"/>
      <c r="B31" s="46"/>
      <c r="C31" s="31" t="s">
        <v>339</v>
      </c>
      <c r="D31" s="372"/>
      <c r="E31" s="363">
        <f t="shared" si="0"/>
        <v>0</v>
      </c>
      <c r="F31" s="239"/>
      <c r="G31" s="142"/>
      <c r="H31" s="143"/>
    </row>
    <row r="32" spans="1:8" ht="14.25" customHeight="1">
      <c r="A32" s="45"/>
      <c r="B32" s="46"/>
      <c r="C32" s="31" t="s">
        <v>60</v>
      </c>
      <c r="D32" s="372"/>
      <c r="E32" s="363">
        <f t="shared" si="0"/>
        <v>0</v>
      </c>
      <c r="F32" s="239"/>
      <c r="G32" s="142"/>
      <c r="H32" s="143"/>
    </row>
    <row r="33" spans="1:8" ht="11.25" customHeight="1" hidden="1">
      <c r="A33" s="45"/>
      <c r="B33" s="46"/>
      <c r="C33" s="31" t="s">
        <v>61</v>
      </c>
      <c r="D33" s="142"/>
      <c r="E33" s="363">
        <f t="shared" si="0"/>
        <v>0</v>
      </c>
      <c r="F33" s="251"/>
      <c r="G33" s="142"/>
      <c r="H33" s="143"/>
    </row>
    <row r="34" spans="1:8" ht="43.5">
      <c r="A34" s="45"/>
      <c r="B34" s="46"/>
      <c r="C34" s="31" t="s">
        <v>188</v>
      </c>
      <c r="D34" s="372"/>
      <c r="E34" s="363">
        <f t="shared" si="0"/>
        <v>0</v>
      </c>
      <c r="F34" s="239"/>
      <c r="G34" s="142"/>
      <c r="H34" s="143"/>
    </row>
    <row r="35" spans="1:8" ht="15">
      <c r="A35" s="45"/>
      <c r="B35" s="46"/>
      <c r="C35" s="31" t="s">
        <v>60</v>
      </c>
      <c r="D35" s="372"/>
      <c r="E35" s="363">
        <f t="shared" si="0"/>
        <v>0</v>
      </c>
      <c r="F35" s="239"/>
      <c r="G35" s="142"/>
      <c r="H35" s="143"/>
    </row>
    <row r="36" spans="1:8" ht="15">
      <c r="A36" s="45"/>
      <c r="B36" s="46"/>
      <c r="C36" s="31" t="s">
        <v>60</v>
      </c>
      <c r="D36" s="372"/>
      <c r="E36" s="363">
        <f t="shared" si="0"/>
        <v>0</v>
      </c>
      <c r="F36" s="239"/>
      <c r="G36" s="142"/>
      <c r="H36" s="143"/>
    </row>
    <row r="37" spans="1:8" ht="10.5" customHeight="1">
      <c r="A37" s="45"/>
      <c r="B37" s="46"/>
      <c r="C37" s="31" t="s">
        <v>61</v>
      </c>
      <c r="D37" s="142"/>
      <c r="E37" s="363">
        <f t="shared" si="0"/>
        <v>0</v>
      </c>
      <c r="F37" s="251"/>
      <c r="G37" s="142"/>
      <c r="H37" s="143"/>
    </row>
    <row r="38" spans="1:8" ht="15">
      <c r="A38" s="45"/>
      <c r="B38" s="365">
        <v>2</v>
      </c>
      <c r="C38" s="241" t="s">
        <v>62</v>
      </c>
      <c r="D38" s="147">
        <f>D39+D45+D49+D53</f>
        <v>1030</v>
      </c>
      <c r="E38" s="252">
        <f>E39+E45+E49+E53</f>
        <v>34</v>
      </c>
      <c r="F38" s="252">
        <f>F39+F45+F49+F53</f>
        <v>1064</v>
      </c>
      <c r="G38" s="147">
        <f>G39+G45+G49+G53</f>
        <v>202</v>
      </c>
      <c r="H38" s="147">
        <f>H39+H45+H49+H53</f>
        <v>215</v>
      </c>
    </row>
    <row r="39" spans="1:8" ht="15">
      <c r="A39" s="45"/>
      <c r="B39" s="46"/>
      <c r="C39" s="382" t="s">
        <v>185</v>
      </c>
      <c r="D39" s="383">
        <f>D40+D42+D43+D44</f>
        <v>350</v>
      </c>
      <c r="E39" s="389">
        <f>E40+E42+E43+E44</f>
        <v>34</v>
      </c>
      <c r="F39" s="389">
        <f>F40+F42+F43+F44</f>
        <v>384</v>
      </c>
      <c r="G39" s="383">
        <f>G40+G42+G43+G44</f>
        <v>202</v>
      </c>
      <c r="H39" s="383">
        <f>H40+H42+H43+H44</f>
        <v>215</v>
      </c>
    </row>
    <row r="40" spans="1:8" ht="25.5" customHeight="1">
      <c r="A40" s="45"/>
      <c r="B40" s="46"/>
      <c r="C40" s="381" t="s">
        <v>429</v>
      </c>
      <c r="D40" s="239">
        <v>110</v>
      </c>
      <c r="E40" s="363">
        <f t="shared" si="0"/>
        <v>-17</v>
      </c>
      <c r="F40" s="239">
        <v>93</v>
      </c>
      <c r="G40" s="142">
        <v>82</v>
      </c>
      <c r="H40" s="143">
        <v>88</v>
      </c>
    </row>
    <row r="41" spans="1:8" ht="12" customHeight="1" hidden="1">
      <c r="A41" s="45"/>
      <c r="B41" s="46"/>
      <c r="C41" s="31" t="s">
        <v>425</v>
      </c>
      <c r="D41" s="372">
        <v>0</v>
      </c>
      <c r="E41" s="363">
        <f t="shared" si="0"/>
        <v>0</v>
      </c>
      <c r="F41" s="239">
        <f>D41+E41</f>
        <v>0</v>
      </c>
      <c r="G41" s="142">
        <v>0</v>
      </c>
      <c r="H41" s="143">
        <v>0</v>
      </c>
    </row>
    <row r="42" spans="1:8" ht="41.25" customHeight="1">
      <c r="A42" s="45"/>
      <c r="B42" s="46"/>
      <c r="C42" s="241" t="s">
        <v>431</v>
      </c>
      <c r="D42" s="239">
        <v>180</v>
      </c>
      <c r="E42" s="363">
        <f t="shared" si="0"/>
        <v>-24</v>
      </c>
      <c r="F42" s="239">
        <v>156</v>
      </c>
      <c r="G42" s="142">
        <v>120</v>
      </c>
      <c r="H42" s="143">
        <v>127</v>
      </c>
    </row>
    <row r="43" spans="1:8" ht="12.75" customHeight="1">
      <c r="A43" s="45"/>
      <c r="B43" s="46"/>
      <c r="C43" s="241" t="s">
        <v>430</v>
      </c>
      <c r="D43" s="142">
        <v>60</v>
      </c>
      <c r="E43" s="363">
        <f t="shared" si="0"/>
        <v>0</v>
      </c>
      <c r="F43" s="239">
        <v>60</v>
      </c>
      <c r="G43" s="142"/>
      <c r="H43" s="143"/>
    </row>
    <row r="44" spans="1:8" ht="12.75" customHeight="1">
      <c r="A44" s="45"/>
      <c r="B44" s="46"/>
      <c r="C44" s="241" t="s">
        <v>432</v>
      </c>
      <c r="D44" s="142">
        <v>0</v>
      </c>
      <c r="E44" s="363">
        <f t="shared" si="0"/>
        <v>75</v>
      </c>
      <c r="F44" s="239">
        <v>75</v>
      </c>
      <c r="G44" s="142"/>
      <c r="H44" s="143"/>
    </row>
    <row r="45" spans="1:8" ht="29.25">
      <c r="A45" s="45"/>
      <c r="B45" s="46"/>
      <c r="C45" s="382" t="s">
        <v>186</v>
      </c>
      <c r="D45" s="383">
        <f>D46+D47+D48</f>
        <v>680</v>
      </c>
      <c r="E45" s="383">
        <f>E46+E47+E48</f>
        <v>0</v>
      </c>
      <c r="F45" s="383">
        <f>F46+F47+F48</f>
        <v>680</v>
      </c>
      <c r="G45" s="384"/>
      <c r="H45" s="385"/>
    </row>
    <row r="46" spans="1:8" ht="15">
      <c r="A46" s="45"/>
      <c r="B46" s="46"/>
      <c r="C46" s="241" t="s">
        <v>345</v>
      </c>
      <c r="D46" s="372">
        <v>680</v>
      </c>
      <c r="E46" s="363">
        <f t="shared" si="0"/>
        <v>0</v>
      </c>
      <c r="F46" s="239">
        <v>680</v>
      </c>
      <c r="G46" s="142"/>
      <c r="H46" s="143"/>
    </row>
    <row r="47" spans="1:8" ht="15">
      <c r="A47" s="45"/>
      <c r="B47" s="46"/>
      <c r="C47" s="31" t="s">
        <v>60</v>
      </c>
      <c r="D47" s="372"/>
      <c r="E47" s="363">
        <f t="shared" si="0"/>
        <v>0</v>
      </c>
      <c r="F47" s="239"/>
      <c r="G47" s="142"/>
      <c r="H47" s="143"/>
    </row>
    <row r="48" spans="1:8" ht="15.75" customHeight="1">
      <c r="A48" s="45"/>
      <c r="B48" s="46"/>
      <c r="C48" s="31" t="s">
        <v>61</v>
      </c>
      <c r="D48" s="142"/>
      <c r="E48" s="363">
        <f t="shared" si="0"/>
        <v>0</v>
      </c>
      <c r="F48" s="251"/>
      <c r="G48" s="142"/>
      <c r="H48" s="143"/>
    </row>
    <row r="49" spans="1:8" ht="29.25">
      <c r="A49" s="45"/>
      <c r="B49" s="46"/>
      <c r="C49" s="31" t="s">
        <v>187</v>
      </c>
      <c r="D49" s="372"/>
      <c r="E49" s="363">
        <f t="shared" si="0"/>
        <v>0</v>
      </c>
      <c r="F49" s="239"/>
      <c r="G49" s="142"/>
      <c r="H49" s="143"/>
    </row>
    <row r="50" spans="1:8" ht="15">
      <c r="A50" s="45"/>
      <c r="B50" s="46"/>
      <c r="C50" s="31" t="s">
        <v>60</v>
      </c>
      <c r="D50" s="372"/>
      <c r="E50" s="363">
        <f t="shared" si="0"/>
        <v>0</v>
      </c>
      <c r="F50" s="239"/>
      <c r="G50" s="142"/>
      <c r="H50" s="143"/>
    </row>
    <row r="51" spans="1:8" ht="15">
      <c r="A51" s="45"/>
      <c r="B51" s="46"/>
      <c r="C51" s="31" t="s">
        <v>60</v>
      </c>
      <c r="D51" s="372"/>
      <c r="E51" s="363">
        <f t="shared" si="0"/>
        <v>0</v>
      </c>
      <c r="F51" s="239"/>
      <c r="G51" s="142"/>
      <c r="H51" s="143"/>
    </row>
    <row r="52" spans="1:8" ht="13.5" customHeight="1">
      <c r="A52" s="45"/>
      <c r="B52" s="46"/>
      <c r="C52" s="31" t="s">
        <v>61</v>
      </c>
      <c r="D52" s="142"/>
      <c r="E52" s="363">
        <f t="shared" si="0"/>
        <v>0</v>
      </c>
      <c r="F52" s="251"/>
      <c r="G52" s="142"/>
      <c r="H52" s="143"/>
    </row>
    <row r="53" spans="1:8" ht="43.5">
      <c r="A53" s="45"/>
      <c r="B53" s="46"/>
      <c r="C53" s="31" t="s">
        <v>188</v>
      </c>
      <c r="D53" s="372"/>
      <c r="E53" s="363">
        <f t="shared" si="0"/>
        <v>0</v>
      </c>
      <c r="F53" s="239"/>
      <c r="G53" s="142"/>
      <c r="H53" s="143"/>
    </row>
    <row r="54" spans="1:8" ht="15">
      <c r="A54" s="45"/>
      <c r="B54" s="46"/>
      <c r="C54" s="31" t="s">
        <v>60</v>
      </c>
      <c r="D54" s="372"/>
      <c r="E54" s="363">
        <f t="shared" si="0"/>
        <v>0</v>
      </c>
      <c r="F54" s="239"/>
      <c r="G54" s="142"/>
      <c r="H54" s="143"/>
    </row>
    <row r="55" spans="1:8" ht="15">
      <c r="A55" s="45"/>
      <c r="B55" s="46"/>
      <c r="C55" s="31" t="s">
        <v>60</v>
      </c>
      <c r="D55" s="372"/>
      <c r="E55" s="363">
        <f t="shared" si="0"/>
        <v>0</v>
      </c>
      <c r="F55" s="239"/>
      <c r="G55" s="142"/>
      <c r="H55" s="143"/>
    </row>
    <row r="56" spans="1:8" ht="14.25" customHeight="1">
      <c r="A56" s="45"/>
      <c r="B56" s="46"/>
      <c r="C56" s="31" t="s">
        <v>61</v>
      </c>
      <c r="D56" s="142"/>
      <c r="E56" s="363">
        <f t="shared" si="0"/>
        <v>0</v>
      </c>
      <c r="F56" s="251"/>
      <c r="G56" s="142"/>
      <c r="H56" s="143"/>
    </row>
    <row r="57" spans="1:8" ht="30">
      <c r="A57" s="45"/>
      <c r="B57" s="365">
        <v>3</v>
      </c>
      <c r="C57" s="241" t="s">
        <v>177</v>
      </c>
      <c r="D57" s="147">
        <f>D58+D62+D66+D70</f>
        <v>0</v>
      </c>
      <c r="E57" s="363">
        <f t="shared" si="0"/>
        <v>0</v>
      </c>
      <c r="F57" s="252">
        <f>F58+F62+F66+F70</f>
        <v>0</v>
      </c>
      <c r="G57" s="147">
        <f>G58+G62+G66+G70</f>
        <v>0</v>
      </c>
      <c r="H57" s="147">
        <f>H58+H62+H66+H70</f>
        <v>0</v>
      </c>
    </row>
    <row r="58" spans="1:8" ht="15">
      <c r="A58" s="45"/>
      <c r="B58" s="46"/>
      <c r="C58" s="31" t="s">
        <v>185</v>
      </c>
      <c r="D58" s="372"/>
      <c r="E58" s="363">
        <f t="shared" si="0"/>
        <v>0</v>
      </c>
      <c r="F58" s="239"/>
      <c r="G58" s="142"/>
      <c r="H58" s="143"/>
    </row>
    <row r="59" spans="1:8" ht="15">
      <c r="A59" s="45"/>
      <c r="B59" s="46"/>
      <c r="C59" s="31" t="s">
        <v>60</v>
      </c>
      <c r="D59" s="372"/>
      <c r="E59" s="363">
        <f t="shared" si="0"/>
        <v>0</v>
      </c>
      <c r="F59" s="239"/>
      <c r="G59" s="142"/>
      <c r="H59" s="143"/>
    </row>
    <row r="60" spans="1:8" ht="15">
      <c r="A60" s="45"/>
      <c r="B60" s="46"/>
      <c r="C60" s="31" t="s">
        <v>60</v>
      </c>
      <c r="D60" s="372"/>
      <c r="E60" s="363">
        <f t="shared" si="0"/>
        <v>0</v>
      </c>
      <c r="F60" s="239"/>
      <c r="G60" s="142"/>
      <c r="H60" s="143"/>
    </row>
    <row r="61" spans="1:8" ht="12.75" customHeight="1">
      <c r="A61" s="45"/>
      <c r="B61" s="46"/>
      <c r="C61" s="31" t="s">
        <v>61</v>
      </c>
      <c r="D61" s="142"/>
      <c r="E61" s="363">
        <f t="shared" si="0"/>
        <v>0</v>
      </c>
      <c r="F61" s="251"/>
      <c r="G61" s="142"/>
      <c r="H61" s="143"/>
    </row>
    <row r="62" spans="1:8" ht="29.25">
      <c r="A62" s="45"/>
      <c r="B62" s="46"/>
      <c r="C62" s="31" t="s">
        <v>186</v>
      </c>
      <c r="D62" s="147">
        <v>0</v>
      </c>
      <c r="E62" s="363">
        <f t="shared" si="0"/>
        <v>0</v>
      </c>
      <c r="F62" s="252"/>
      <c r="G62" s="142"/>
      <c r="H62" s="143"/>
    </row>
    <row r="63" spans="1:8" ht="15">
      <c r="A63" s="45"/>
      <c r="B63" s="46"/>
      <c r="C63" s="31" t="s">
        <v>341</v>
      </c>
      <c r="D63" s="366">
        <v>0</v>
      </c>
      <c r="E63" s="363">
        <f t="shared" si="0"/>
        <v>0</v>
      </c>
      <c r="F63" s="247"/>
      <c r="G63" s="142"/>
      <c r="H63" s="143"/>
    </row>
    <row r="64" spans="1:8" ht="15">
      <c r="A64" s="45"/>
      <c r="B64" s="46"/>
      <c r="C64" s="31" t="s">
        <v>60</v>
      </c>
      <c r="D64" s="366"/>
      <c r="E64" s="363">
        <f t="shared" si="0"/>
        <v>0</v>
      </c>
      <c r="F64" s="247"/>
      <c r="G64" s="142"/>
      <c r="H64" s="143"/>
    </row>
    <row r="65" spans="1:8" ht="11.25" customHeight="1">
      <c r="A65" s="45"/>
      <c r="B65" s="46"/>
      <c r="C65" s="31" t="s">
        <v>61</v>
      </c>
      <c r="D65" s="366"/>
      <c r="E65" s="363">
        <f t="shared" si="0"/>
        <v>0</v>
      </c>
      <c r="F65" s="247"/>
      <c r="G65" s="142"/>
      <c r="H65" s="143"/>
    </row>
    <row r="66" spans="1:8" ht="29.25">
      <c r="A66" s="45"/>
      <c r="B66" s="46"/>
      <c r="C66" s="31" t="s">
        <v>187</v>
      </c>
      <c r="D66" s="147">
        <v>0</v>
      </c>
      <c r="E66" s="363">
        <f t="shared" si="0"/>
        <v>0</v>
      </c>
      <c r="F66" s="252"/>
      <c r="G66" s="142">
        <v>0</v>
      </c>
      <c r="H66" s="143">
        <v>0</v>
      </c>
    </row>
    <row r="67" spans="1:8" ht="15">
      <c r="A67" s="45"/>
      <c r="B67" s="46"/>
      <c r="C67" s="31" t="s">
        <v>340</v>
      </c>
      <c r="D67" s="147"/>
      <c r="E67" s="363">
        <f t="shared" si="0"/>
        <v>0</v>
      </c>
      <c r="F67" s="252"/>
      <c r="G67" s="142"/>
      <c r="H67" s="143"/>
    </row>
    <row r="68" spans="1:8" ht="15">
      <c r="A68" s="45"/>
      <c r="B68" s="46"/>
      <c r="C68" s="31" t="s">
        <v>342</v>
      </c>
      <c r="D68" s="366">
        <v>0</v>
      </c>
      <c r="E68" s="363">
        <f t="shared" si="0"/>
        <v>0</v>
      </c>
      <c r="F68" s="247"/>
      <c r="G68" s="142"/>
      <c r="H68" s="143"/>
    </row>
    <row r="69" spans="1:8" ht="18" customHeight="1">
      <c r="A69" s="45"/>
      <c r="B69" s="46"/>
      <c r="C69" s="31" t="s">
        <v>343</v>
      </c>
      <c r="D69" s="366"/>
      <c r="E69" s="363">
        <f t="shared" si="0"/>
        <v>0</v>
      </c>
      <c r="F69" s="247"/>
      <c r="G69" s="142">
        <v>0</v>
      </c>
      <c r="H69" s="143">
        <v>0</v>
      </c>
    </row>
    <row r="70" spans="1:8" ht="41.25" customHeight="1">
      <c r="A70" s="45"/>
      <c r="B70" s="46"/>
      <c r="C70" s="31" t="s">
        <v>188</v>
      </c>
      <c r="D70" s="366"/>
      <c r="E70" s="363">
        <f t="shared" si="0"/>
        <v>0</v>
      </c>
      <c r="F70" s="247"/>
      <c r="G70" s="142"/>
      <c r="H70" s="143"/>
    </row>
    <row r="71" spans="1:8" ht="15">
      <c r="A71" s="45"/>
      <c r="B71" s="46"/>
      <c r="C71" s="31" t="s">
        <v>60</v>
      </c>
      <c r="D71" s="147"/>
      <c r="E71" s="363">
        <f t="shared" si="0"/>
        <v>0</v>
      </c>
      <c r="F71" s="252"/>
      <c r="G71" s="142"/>
      <c r="H71" s="143"/>
    </row>
    <row r="72" spans="1:8" ht="15">
      <c r="A72" s="45"/>
      <c r="B72" s="46"/>
      <c r="C72" s="31" t="s">
        <v>60</v>
      </c>
      <c r="D72" s="147"/>
      <c r="E72" s="363">
        <f t="shared" si="0"/>
        <v>0</v>
      </c>
      <c r="F72" s="252"/>
      <c r="G72" s="142"/>
      <c r="H72" s="143"/>
    </row>
    <row r="73" spans="1:8" ht="11.25" customHeight="1">
      <c r="A73" s="45"/>
      <c r="B73" s="46"/>
      <c r="C73" s="31" t="s">
        <v>61</v>
      </c>
      <c r="D73" s="147"/>
      <c r="E73" s="363">
        <f>F73-D73</f>
        <v>0</v>
      </c>
      <c r="F73" s="252"/>
      <c r="G73" s="142"/>
      <c r="H73" s="143"/>
    </row>
    <row r="74" spans="1:8" ht="15">
      <c r="A74" s="45"/>
      <c r="B74" s="365">
        <v>4</v>
      </c>
      <c r="C74" s="241" t="s">
        <v>64</v>
      </c>
      <c r="D74" s="147">
        <v>100</v>
      </c>
      <c r="E74" s="363">
        <f>F74-D74</f>
        <v>0</v>
      </c>
      <c r="F74" s="252">
        <v>100</v>
      </c>
      <c r="G74" s="142">
        <v>100</v>
      </c>
      <c r="H74" s="143">
        <v>100</v>
      </c>
    </row>
    <row r="75" spans="1:8" ht="15">
      <c r="A75" s="45"/>
      <c r="B75" s="373">
        <v>5</v>
      </c>
      <c r="C75" s="374" t="s">
        <v>63</v>
      </c>
      <c r="D75" s="142"/>
      <c r="E75" s="363">
        <f>F75-D75</f>
        <v>0</v>
      </c>
      <c r="F75" s="251"/>
      <c r="G75" s="142"/>
      <c r="H75" s="143"/>
    </row>
    <row r="76" spans="1:8" ht="15">
      <c r="A76" s="45"/>
      <c r="B76" s="46"/>
      <c r="C76" s="241" t="s">
        <v>189</v>
      </c>
      <c r="D76" s="142"/>
      <c r="E76" s="363">
        <f>F76-D76</f>
        <v>0</v>
      </c>
      <c r="F76" s="251"/>
      <c r="G76" s="142"/>
      <c r="H76" s="143"/>
    </row>
    <row r="77" spans="1:8" ht="15.75" thickBot="1">
      <c r="A77" s="48"/>
      <c r="B77" s="49"/>
      <c r="C77" s="375" t="s">
        <v>190</v>
      </c>
      <c r="D77" s="145"/>
      <c r="E77" s="363">
        <f>F77-D77</f>
        <v>0</v>
      </c>
      <c r="F77" s="253"/>
      <c r="G77" s="145"/>
      <c r="H77" s="146"/>
    </row>
    <row r="78" spans="3:7" ht="33" customHeight="1">
      <c r="C78" s="376" t="s">
        <v>109</v>
      </c>
      <c r="D78" s="377" t="s">
        <v>426</v>
      </c>
      <c r="E78" s="377"/>
      <c r="F78" s="378"/>
      <c r="G78" s="378"/>
    </row>
    <row r="79" spans="3:7" ht="14.25">
      <c r="C79" s="340" t="s">
        <v>356</v>
      </c>
      <c r="D79" s="379" t="s">
        <v>338</v>
      </c>
      <c r="E79" s="379"/>
      <c r="F79" s="379"/>
      <c r="G79" s="379"/>
    </row>
    <row r="80" spans="4:6" ht="14.25">
      <c r="D80" s="339"/>
      <c r="E80" s="380"/>
      <c r="F80" s="380"/>
    </row>
  </sheetData>
  <sheetProtection/>
  <mergeCells count="4">
    <mergeCell ref="A5:A6"/>
    <mergeCell ref="B5:B6"/>
    <mergeCell ref="C5:C6"/>
    <mergeCell ref="D5:H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buget6</cp:lastModifiedBy>
  <cp:lastPrinted>2019-12-18T07:11:13Z</cp:lastPrinted>
  <dcterms:created xsi:type="dcterms:W3CDTF">2011-11-22T11:53:52Z</dcterms:created>
  <dcterms:modified xsi:type="dcterms:W3CDTF">2019-12-18T07:15:06Z</dcterms:modified>
  <cp:category/>
  <cp:version/>
  <cp:contentType/>
  <cp:contentStatus/>
</cp:coreProperties>
</file>